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primaca.sharepoint.com/sites/Partage/Documents partages/100 PRIMA/300 Financement projets/Appel de Projets R-29/Guides et formulaires/"/>
    </mc:Choice>
  </mc:AlternateContent>
  <xr:revisionPtr revIDLastSave="1495" documentId="8_{38147AD7-FE20-4663-8983-55606ACF2CBD}" xr6:coauthVersionLast="47" xr6:coauthVersionMax="47" xr10:uidLastSave="{8502C81D-836C-48D0-A61C-49A8D23CD6E1}"/>
  <bookViews>
    <workbookView xWindow="-120" yWindow="-120" windowWidth="29040" windowHeight="15840" xr2:uid="{00000000-000D-0000-FFFF-FFFF00000000}"/>
  </bookViews>
  <sheets>
    <sheet name="Volet PME" sheetId="1" r:id="rId1"/>
    <sheet name="Volet GE" sheetId="3" r:id="rId2"/>
    <sheet name="Feuil1" sheetId="5" r:id="rId3"/>
  </sheets>
  <definedNames>
    <definedName name="_ftn1" localSheetId="1">'Volet GE'!#REF!</definedName>
    <definedName name="_ftn1" localSheetId="0">'Volet PME'!#REF!</definedName>
    <definedName name="_ftn2" localSheetId="1">'Volet GE'!#REF!</definedName>
    <definedName name="_ftn2" localSheetId="0">'Volet PME'!#REF!</definedName>
    <definedName name="_ftn3" localSheetId="1">'Volet GE'!#REF!</definedName>
    <definedName name="_ftn3" localSheetId="0">'Volet PME'!#REF!</definedName>
    <definedName name="_ftn4" localSheetId="1">'Volet GE'!#REF!</definedName>
    <definedName name="_ftn4" localSheetId="0">'Volet PME'!#REF!</definedName>
    <definedName name="_ftnref1" localSheetId="1">'Volet GE'!$B$50</definedName>
    <definedName name="_ftnref1" localSheetId="0">'Volet PME'!$B$42</definedName>
    <definedName name="_ftnref2" localSheetId="1">'Volet GE'!$C$62</definedName>
    <definedName name="_ftnref2" localSheetId="0">'Volet PME'!$C$54</definedName>
    <definedName name="_ftnref3" localSheetId="1">'Volet GE'!$B$63</definedName>
    <definedName name="_ftnref3" localSheetId="0">'Volet PME'!$B$55</definedName>
    <definedName name="_ftnref4" localSheetId="1">'Volet GE'!$C$75</definedName>
    <definedName name="_ftnref4" localSheetId="0">'Volet PME'!$C$61</definedName>
    <definedName name="_Hlk18680051" localSheetId="1">'Volet GE'!#REF!</definedName>
    <definedName name="_Hlk18680051" localSheetId="0">'Volet PME'!#REF!</definedName>
    <definedName name="_Hlk18680132" localSheetId="1">'Volet GE'!#REF!</definedName>
    <definedName name="_Hlk18680132" localSheetId="0">'Volet PME'!#REF!</definedName>
    <definedName name="_Hlk27572753" localSheetId="1">'Volet GE'!#REF!</definedName>
    <definedName name="_Hlk27572753" localSheetId="0">'Volet PME'!#REF!</definedName>
    <definedName name="_Hlk27572778" localSheetId="1">'Volet GE'!#REF!</definedName>
    <definedName name="_Hlk27572778" localSheetId="0">'Volet PME'!#REF!</definedName>
    <definedName name="Début_Projet">#REF!</definedName>
    <definedName name="EURtoCAD">#REF!</definedName>
    <definedName name="Semaine_Affichage">#REF!</definedName>
    <definedName name="USDtoCA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5" i="1" l="1"/>
  <c r="G34" i="1"/>
  <c r="G33" i="1"/>
  <c r="G32" i="1"/>
  <c r="G31" i="1"/>
  <c r="F30" i="1"/>
  <c r="F36" i="1" s="1"/>
  <c r="E30" i="1"/>
  <c r="E36" i="1" s="1"/>
  <c r="D30" i="1"/>
  <c r="D36" i="1" s="1"/>
  <c r="G29" i="1"/>
  <c r="G28" i="1"/>
  <c r="G27" i="1"/>
  <c r="G26" i="1"/>
  <c r="G25" i="1"/>
  <c r="D15" i="1"/>
  <c r="D21" i="1" s="1"/>
  <c r="E15" i="1"/>
  <c r="E21" i="1" s="1"/>
  <c r="F15" i="1"/>
  <c r="F21" i="1" s="1"/>
  <c r="G10" i="1"/>
  <c r="D101" i="3"/>
  <c r="G38" i="3"/>
  <c r="G11" i="3"/>
  <c r="G9" i="3"/>
  <c r="G103" i="3"/>
  <c r="G88" i="1"/>
  <c r="D104" i="3"/>
  <c r="G36" i="1" l="1"/>
  <c r="H33" i="1" s="1"/>
  <c r="G21" i="1"/>
  <c r="G30" i="1"/>
  <c r="D42" i="1"/>
  <c r="F59" i="1"/>
  <c r="D89" i="1"/>
  <c r="E104" i="3"/>
  <c r="F104" i="3"/>
  <c r="E101" i="3"/>
  <c r="F101" i="3"/>
  <c r="E86" i="1"/>
  <c r="F86" i="1"/>
  <c r="D86" i="1"/>
  <c r="E89" i="1"/>
  <c r="F89" i="1"/>
  <c r="H10" i="1" l="1"/>
  <c r="H34" i="1"/>
  <c r="H29" i="1"/>
  <c r="H26" i="1"/>
  <c r="H28" i="1"/>
  <c r="H35" i="1"/>
  <c r="H30" i="1"/>
  <c r="H25" i="1"/>
  <c r="H31" i="1"/>
  <c r="H36" i="1"/>
  <c r="H32" i="1"/>
  <c r="H27" i="1"/>
  <c r="F47" i="3"/>
  <c r="F97" i="3" s="1"/>
  <c r="E47" i="3"/>
  <c r="E97" i="3" s="1"/>
  <c r="D47" i="3"/>
  <c r="D97" i="3" s="1"/>
  <c r="G46" i="3"/>
  <c r="G45" i="3"/>
  <c r="G44" i="3"/>
  <c r="G43" i="3"/>
  <c r="G42" i="3"/>
  <c r="G41" i="3"/>
  <c r="G40" i="3"/>
  <c r="G39" i="3"/>
  <c r="G37" i="3"/>
  <c r="G47" i="3" s="1"/>
  <c r="F33" i="3"/>
  <c r="F96" i="3" s="1"/>
  <c r="E33" i="3"/>
  <c r="E96" i="3" s="1"/>
  <c r="D33" i="3"/>
  <c r="D96" i="3" s="1"/>
  <c r="G32" i="3"/>
  <c r="G31" i="3"/>
  <c r="G30" i="3"/>
  <c r="G29" i="3"/>
  <c r="G28" i="3"/>
  <c r="G27" i="3"/>
  <c r="G26" i="3"/>
  <c r="G25" i="3"/>
  <c r="G24" i="3"/>
  <c r="G23" i="3"/>
  <c r="F19" i="3"/>
  <c r="E19" i="3"/>
  <c r="E95" i="3" s="1"/>
  <c r="D19" i="3"/>
  <c r="D95" i="3" s="1"/>
  <c r="G18" i="3"/>
  <c r="G17" i="3"/>
  <c r="G16" i="3"/>
  <c r="G15" i="3"/>
  <c r="G14" i="3"/>
  <c r="G13" i="3"/>
  <c r="G12" i="3"/>
  <c r="G10" i="3"/>
  <c r="F82" i="1"/>
  <c r="E82" i="1"/>
  <c r="D82" i="1"/>
  <c r="G11" i="1"/>
  <c r="G12" i="1"/>
  <c r="G13" i="1"/>
  <c r="G14" i="1"/>
  <c r="G16" i="1"/>
  <c r="G17" i="1"/>
  <c r="G18" i="1"/>
  <c r="G19" i="1"/>
  <c r="G20" i="1"/>
  <c r="E81" i="1"/>
  <c r="F81" i="1"/>
  <c r="D81" i="1"/>
  <c r="G19" i="3" l="1"/>
  <c r="H9" i="3" s="1"/>
  <c r="G96" i="3"/>
  <c r="G15" i="1"/>
  <c r="F79" i="1"/>
  <c r="D79" i="1"/>
  <c r="E79" i="1"/>
  <c r="F95" i="3"/>
  <c r="G81" i="1"/>
  <c r="G82" i="1"/>
  <c r="G33" i="3"/>
  <c r="H15" i="1" l="1"/>
  <c r="D38" i="1"/>
  <c r="H21" i="1"/>
  <c r="H14" i="1"/>
  <c r="H31" i="3"/>
  <c r="H25" i="3"/>
  <c r="H32" i="3"/>
  <c r="H24" i="3"/>
  <c r="H26" i="3"/>
  <c r="H27" i="3"/>
  <c r="H28" i="3"/>
  <c r="H29" i="3"/>
  <c r="H30" i="3"/>
  <c r="H23" i="3"/>
  <c r="H12" i="1"/>
  <c r="H20" i="1"/>
  <c r="H11" i="1"/>
  <c r="H40" i="3"/>
  <c r="H41" i="3"/>
  <c r="H42" i="3"/>
  <c r="H45" i="3"/>
  <c r="H38" i="3"/>
  <c r="H43" i="3"/>
  <c r="H44" i="3"/>
  <c r="H46" i="3"/>
  <c r="H39" i="3"/>
  <c r="H37" i="3"/>
  <c r="H11" i="3"/>
  <c r="H12" i="3"/>
  <c r="H13" i="3"/>
  <c r="H15" i="3"/>
  <c r="H16" i="3"/>
  <c r="H17" i="3"/>
  <c r="H10" i="3"/>
  <c r="H14" i="3"/>
  <c r="H18" i="3"/>
  <c r="H18" i="1"/>
  <c r="H16" i="1"/>
  <c r="H13" i="1"/>
  <c r="H17" i="1"/>
  <c r="H19" i="1"/>
  <c r="G86" i="1"/>
  <c r="G85" i="1"/>
  <c r="D67" i="3"/>
  <c r="D73" i="3"/>
  <c r="D59" i="1"/>
  <c r="G101" i="3"/>
  <c r="G51" i="3"/>
  <c r="D63" i="3"/>
  <c r="D60" i="3"/>
  <c r="D57" i="3"/>
  <c r="D54" i="3"/>
  <c r="D50" i="3"/>
  <c r="D55" i="1"/>
  <c r="D52" i="1"/>
  <c r="D49" i="1"/>
  <c r="D79" i="3" l="1"/>
  <c r="D100" i="1"/>
  <c r="F67" i="3"/>
  <c r="E67" i="3"/>
  <c r="G67" i="3" l="1"/>
  <c r="G74" i="3"/>
  <c r="F73" i="3"/>
  <c r="E73" i="3"/>
  <c r="G72" i="3"/>
  <c r="G71" i="3"/>
  <c r="G70" i="3"/>
  <c r="G69" i="3"/>
  <c r="G68" i="3"/>
  <c r="G104" i="3"/>
  <c r="G100" i="3"/>
  <c r="G95" i="3"/>
  <c r="G97" i="3" s="1"/>
  <c r="G78" i="3"/>
  <c r="G77" i="3"/>
  <c r="G76" i="3"/>
  <c r="G75" i="3"/>
  <c r="G66" i="3"/>
  <c r="G65" i="3"/>
  <c r="G64" i="3"/>
  <c r="F63" i="3"/>
  <c r="E63" i="3"/>
  <c r="G62" i="3"/>
  <c r="G61" i="3"/>
  <c r="F60" i="3"/>
  <c r="E60" i="3"/>
  <c r="G59" i="3"/>
  <c r="G58" i="3"/>
  <c r="F57" i="3"/>
  <c r="E57" i="3"/>
  <c r="G56" i="3"/>
  <c r="G55" i="3"/>
  <c r="F54" i="3"/>
  <c r="E54" i="3"/>
  <c r="G53" i="3"/>
  <c r="G52" i="3"/>
  <c r="F50" i="3"/>
  <c r="E50" i="3"/>
  <c r="E79" i="3" s="1"/>
  <c r="F79" i="3" l="1"/>
  <c r="G79" i="3" s="1"/>
  <c r="G80" i="3" s="1"/>
  <c r="G81" i="3" s="1"/>
  <c r="G73" i="3"/>
  <c r="G57" i="3"/>
  <c r="G63" i="3"/>
  <c r="G54" i="3"/>
  <c r="D116" i="3"/>
  <c r="G60" i="3"/>
  <c r="G50" i="3"/>
  <c r="G89" i="1"/>
  <c r="E59" i="1"/>
  <c r="F55" i="1"/>
  <c r="E55" i="1"/>
  <c r="F52" i="1"/>
  <c r="E52" i="1"/>
  <c r="F49" i="1"/>
  <c r="E49" i="1"/>
  <c r="F46" i="1"/>
  <c r="E46" i="1"/>
  <c r="D46" i="1"/>
  <c r="D65" i="1" s="1"/>
  <c r="F42" i="1"/>
  <c r="E42" i="1"/>
  <c r="G64" i="1"/>
  <c r="G63" i="1"/>
  <c r="G62" i="1"/>
  <c r="G61" i="1"/>
  <c r="G60" i="1"/>
  <c r="G58" i="1"/>
  <c r="G57" i="1"/>
  <c r="G56" i="1"/>
  <c r="G54" i="1"/>
  <c r="G53" i="1"/>
  <c r="G51" i="1"/>
  <c r="G50" i="1"/>
  <c r="G48" i="1"/>
  <c r="G47" i="1"/>
  <c r="G44" i="1"/>
  <c r="G45" i="1"/>
  <c r="G43" i="1"/>
  <c r="H79" i="3" l="1"/>
  <c r="E65" i="1"/>
  <c r="F65" i="1"/>
  <c r="G46" i="1"/>
  <c r="G42" i="1"/>
  <c r="G59" i="1"/>
  <c r="G55" i="1"/>
  <c r="G52" i="1"/>
  <c r="G49" i="1"/>
  <c r="G65" i="1" l="1"/>
  <c r="H60" i="3"/>
  <c r="D110" i="3"/>
  <c r="H63" i="3"/>
  <c r="D111" i="3"/>
  <c r="G102" i="3" s="1"/>
  <c r="G99" i="3" s="1"/>
  <c r="H50" i="3"/>
  <c r="H54" i="3"/>
  <c r="H57" i="3"/>
  <c r="H73" i="3"/>
  <c r="H67" i="3"/>
  <c r="D95" i="1" l="1"/>
  <c r="G87" i="1" s="1"/>
  <c r="G84" i="1" s="1"/>
  <c r="D94" i="1"/>
  <c r="G83" i="1" s="1"/>
  <c r="G79" i="1" s="1"/>
  <c r="G66" i="1"/>
  <c r="G67" i="1" s="1"/>
  <c r="G98" i="3"/>
  <c r="G93" i="3" s="1"/>
  <c r="G105" i="3" s="1"/>
  <c r="D109" i="3"/>
  <c r="H65" i="1"/>
  <c r="D117" i="3"/>
  <c r="H42" i="1"/>
  <c r="H46" i="1"/>
  <c r="H52" i="1"/>
  <c r="H59" i="1"/>
  <c r="H49" i="1"/>
  <c r="H55" i="1"/>
  <c r="G90" i="1" l="1"/>
  <c r="H81" i="1" s="1"/>
  <c r="H100" i="3"/>
  <c r="D113" i="3" s="1"/>
  <c r="D118" i="3" s="1"/>
  <c r="D119" i="3" s="1"/>
  <c r="D122" i="3"/>
  <c r="H99" i="3"/>
  <c r="H103" i="3"/>
  <c r="H95" i="3"/>
  <c r="H104" i="3"/>
  <c r="D93" i="1"/>
  <c r="D101" i="1"/>
  <c r="H79" i="1" l="1"/>
  <c r="H105" i="3"/>
  <c r="D106" i="1" l="1"/>
  <c r="H85" i="1"/>
  <c r="D97" i="1" s="1"/>
  <c r="H84" i="1"/>
  <c r="H89" i="1"/>
  <c r="H88" i="1"/>
  <c r="H90" i="1" l="1"/>
  <c r="D102" i="1"/>
  <c r="D103" i="1" s="1"/>
</calcChain>
</file>

<file path=xl/sharedStrings.xml><?xml version="1.0" encoding="utf-8"?>
<sst xmlns="http://schemas.openxmlformats.org/spreadsheetml/2006/main" count="260" uniqueCount="127">
  <si>
    <t>Année 1</t>
  </si>
  <si>
    <t>Année 2</t>
  </si>
  <si>
    <t>Année 3</t>
  </si>
  <si>
    <t>Total</t>
  </si>
  <si>
    <t>%</t>
  </si>
  <si>
    <t>(ESPÈCES SEULEMENT)</t>
  </si>
  <si>
    <t>1. Salaires et avantages sociaux</t>
  </si>
  <si>
    <t>Techniciens</t>
  </si>
  <si>
    <t>Chercheurs</t>
  </si>
  <si>
    <t>Autres :</t>
  </si>
  <si>
    <t>2. Bourse aux étudiants</t>
  </si>
  <si>
    <t>Stagiaires de recherche postdoctorale</t>
  </si>
  <si>
    <t xml:space="preserve">3. Matériaux et fournitures </t>
  </si>
  <si>
    <t>Matériaux pour tests et essais</t>
  </si>
  <si>
    <t>Consommables de laboratoire</t>
  </si>
  <si>
    <t>4. Appareillage ou installation (max 25 %)</t>
  </si>
  <si>
    <t>Location d’équipement</t>
  </si>
  <si>
    <t>Achat d’équipement (max. 25 k$ chacun)</t>
  </si>
  <si>
    <t>5. Déplacements</t>
  </si>
  <si>
    <t xml:space="preserve">Conférences ou congrès </t>
  </si>
  <si>
    <t xml:space="preserve">Travaux sur le terrain </t>
  </si>
  <si>
    <t>Déplacements relatifs aux travaux</t>
  </si>
  <si>
    <t>6. Autres</t>
  </si>
  <si>
    <t>Frais de plateformes</t>
  </si>
  <si>
    <t>Prestation de services externes</t>
  </si>
  <si>
    <t xml:space="preserve">Prototypes </t>
  </si>
  <si>
    <t>Frais de diffusion des connaissances</t>
  </si>
  <si>
    <t>Frais de gestion d’exploitation de propriété intellectuelle</t>
  </si>
  <si>
    <t>TOTAUX du budget</t>
  </si>
  <si>
    <t>Frais de gestion de PRIMA Québec (4%)</t>
  </si>
  <si>
    <t>Coût total</t>
  </si>
  <si>
    <t>Les sommes liées à la libération des professeurs universitaires pour réaliser des activités dans le cadre des projets ne sont pas admissibles.</t>
  </si>
  <si>
    <t>Les salaires incluant les avantages sociaux des professeurs nouvellement recrutés par une institution académique sur la base d’une expertise reconnue peuvent être couverts pour une période maximale de trois ans, tant qu'ils font partie d'une chaire de recherche qui se consacre à répondre aux besoins d'une industrie émergente au Québec. Ces chaires assurent également la génération de personnel hautement qualifié pour intégrer la main-d'œuvre de ces secteurs industriels clés.</t>
  </si>
  <si>
    <t>Les dépenses de déplacement doivent être justifiées et représenter une faible portion du budget.</t>
  </si>
  <si>
    <r>
      <t>1.</t>
    </r>
    <r>
      <rPr>
        <b/>
        <sz val="12"/>
        <color theme="1"/>
        <rFont val="Times New Roman"/>
        <family val="1"/>
      </rPr>
      <t xml:space="preserve">    </t>
    </r>
    <r>
      <rPr>
        <b/>
        <sz val="12"/>
        <color theme="1"/>
        <rFont val="Arial"/>
        <family val="2"/>
      </rPr>
      <t>Financement en espèces seulement</t>
    </r>
  </si>
  <si>
    <t>Partenaires industriels</t>
  </si>
  <si>
    <t>Unités MITACS</t>
  </si>
  <si>
    <t>Min 20%</t>
  </si>
  <si>
    <t>Ensemble Industriel (en espèces)</t>
  </si>
  <si>
    <t>Ensemble industriel(en espèces - Contribution MiTACS si applicable)</t>
  </si>
  <si>
    <t>Frais de gestion industriel</t>
  </si>
  <si>
    <t>Financement public (max 80 % du mandat de recherche)</t>
  </si>
  <si>
    <t>max
40%</t>
  </si>
  <si>
    <t xml:space="preserve">PRIMA Québec </t>
  </si>
  <si>
    <r>
      <t xml:space="preserve">MITACS (indiquez seulement le montant </t>
    </r>
    <r>
      <rPr>
        <b/>
        <sz val="11"/>
        <color theme="1"/>
        <rFont val="Calibri"/>
        <family val="2"/>
        <scheme val="minor"/>
      </rPr>
      <t>provincial</t>
    </r>
    <r>
      <rPr>
        <sz val="11"/>
        <color theme="1"/>
        <rFont val="Calibri"/>
        <family val="2"/>
        <scheme val="minor"/>
      </rPr>
      <t xml:space="preserve"> sur cette ligne)</t>
    </r>
  </si>
  <si>
    <t>Financement complémentaire</t>
  </si>
  <si>
    <r>
      <t>MITACS (indiquez seulement le montant</t>
    </r>
    <r>
      <rPr>
        <b/>
        <sz val="11"/>
        <color theme="1"/>
        <rFont val="Calibri"/>
        <family val="2"/>
        <scheme val="minor"/>
      </rPr>
      <t xml:space="preserve"> fédéral </t>
    </r>
    <r>
      <rPr>
        <sz val="11"/>
        <color theme="1"/>
        <rFont val="Calibri"/>
        <family val="2"/>
        <scheme val="minor"/>
      </rPr>
      <t>sur cette ligne)</t>
    </r>
  </si>
  <si>
    <t>TOTAL du financement</t>
  </si>
  <si>
    <t>oui</t>
  </si>
  <si>
    <t>3. Contributions additionnelles</t>
  </si>
  <si>
    <t>non</t>
  </si>
  <si>
    <t>Contribution aux frais de gestion de PRIMA Québec (4%)</t>
  </si>
  <si>
    <t>Max 50 000$</t>
  </si>
  <si>
    <t>Partenaires industriels : égale à 2.4 % du montant du mandat de recherche ou max 30 000$</t>
  </si>
  <si>
    <t>27 % de la contribution de PRIMA Québec au mandat de recherche sur les postes admissibles. Tous les partenaires financiers doivent contribuer aux FIR.</t>
  </si>
  <si>
    <t>Seuls les postes de dépenses 1 à 5 sont admissibles</t>
  </si>
  <si>
    <t>Le partenaire académique est une université ou un CCTT</t>
  </si>
  <si>
    <t>4. Résumé du financement de PRIMA</t>
  </si>
  <si>
    <t>Contribution au mandat de recherche</t>
  </si>
  <si>
    <t>FIR (si applicable)</t>
  </si>
  <si>
    <r>
      <t xml:space="preserve">TOTAL du financement de PRIMA
</t>
    </r>
    <r>
      <rPr>
        <b/>
        <sz val="12"/>
        <color rgb="FFFF0000"/>
        <rFont val="Calibri"/>
        <family val="2"/>
        <scheme val="minor"/>
      </rPr>
      <t>(Max 1 500 000 $)</t>
    </r>
  </si>
  <si>
    <r>
      <t>Étudiants de 1</t>
    </r>
    <r>
      <rPr>
        <vertAlign val="superscript"/>
        <sz val="10"/>
        <color theme="1"/>
        <rFont val="Arial"/>
        <family val="2"/>
      </rPr>
      <t>er</t>
    </r>
    <r>
      <rPr>
        <sz val="10"/>
        <color theme="1"/>
        <rFont val="Arial"/>
        <family val="2"/>
      </rPr>
      <t>, 2</t>
    </r>
    <r>
      <rPr>
        <vertAlign val="superscript"/>
        <sz val="10"/>
        <color theme="1"/>
        <rFont val="Arial"/>
        <family val="2"/>
      </rPr>
      <t>e</t>
    </r>
    <r>
      <rPr>
        <sz val="10"/>
        <color theme="1"/>
        <rFont val="Arial"/>
        <family val="2"/>
      </rPr>
      <t xml:space="preserve"> et 3</t>
    </r>
    <r>
      <rPr>
        <vertAlign val="superscript"/>
        <sz val="10"/>
        <color theme="1"/>
        <rFont val="Arial"/>
        <family val="2"/>
      </rPr>
      <t>e</t>
    </r>
    <r>
      <rPr>
        <sz val="10"/>
        <color theme="1"/>
        <rFont val="Arial"/>
        <family val="2"/>
      </rPr>
      <t xml:space="preserve"> cycles</t>
    </r>
  </si>
  <si>
    <t>7. Contribution industrielle en nature</t>
  </si>
  <si>
    <t>Salaire de chercheurs/scientifiques</t>
  </si>
  <si>
    <t xml:space="preserve">Salaire de techniciens/ingénieurs </t>
  </si>
  <si>
    <t>Temps d’appareil</t>
  </si>
  <si>
    <t>Don de matériaux</t>
  </si>
  <si>
    <t>Frais de gestion de PRIMA Québec (2%)</t>
  </si>
  <si>
    <t>1. FINANCEMENT DU MANDAT DE RECHERCHE</t>
  </si>
  <si>
    <t>Partenaires industriels (min 40 % du mandat de recherche)</t>
  </si>
  <si>
    <t>Min 40%</t>
  </si>
  <si>
    <t>Partenaire (en espèces) :</t>
  </si>
  <si>
    <t>Partenaire (en espèces, contribution MITACS si applicable) :</t>
  </si>
  <si>
    <t>max
20%</t>
  </si>
  <si>
    <t>PRIMA Québec</t>
  </si>
  <si>
    <t>Contributions Industriels au projet en Nature</t>
  </si>
  <si>
    <r>
      <t xml:space="preserve">MITACS (indiquez seulement le montant </t>
    </r>
    <r>
      <rPr>
        <b/>
        <sz val="11"/>
        <color theme="1"/>
        <rFont val="Calibri"/>
        <family val="2"/>
        <scheme val="minor"/>
      </rPr>
      <t>fédéral</t>
    </r>
    <r>
      <rPr>
        <sz val="11"/>
        <color theme="1"/>
        <rFont val="Calibri"/>
        <family val="2"/>
        <scheme val="minor"/>
      </rPr>
      <t xml:space="preserve"> sur cette ligne)</t>
    </r>
  </si>
  <si>
    <t>Contribution aux frais de gestion de PRIMA Québec (2%)</t>
  </si>
  <si>
    <t>Partenaires industriels : égale à 1.6 % du montant du mandat de recherche ou max 40 000$</t>
  </si>
  <si>
    <t>MEIE : égale à 1.6 % du montant du mandat de recherche ou max 20 000$</t>
  </si>
  <si>
    <t>Frais de Gestion MEIE</t>
  </si>
  <si>
    <t>MEIE : égale à 0.4 % du montant du mandat de recherche ou  max 10 000$</t>
  </si>
  <si>
    <t>Frais de gestion MEIE</t>
  </si>
  <si>
    <t>Ratio (%)</t>
  </si>
  <si>
    <t>Voir le guide pour les dépenses admissibles</t>
  </si>
  <si>
    <t>Nom de l'industriel</t>
  </si>
  <si>
    <t>Contributions Industriels au projet - MITACS</t>
  </si>
  <si>
    <t>Contributions Industriels au projet - hors MITACS</t>
  </si>
  <si>
    <t>Subvention MITACS max 50% du financement du projet</t>
  </si>
  <si>
    <t>Contribution du MEIE (Frais de gestion)</t>
  </si>
  <si>
    <t>Contribution de PRIMA Québec aux frais indirects de la recherche (FIR), si applicable</t>
  </si>
  <si>
    <r>
      <rPr>
        <b/>
        <i/>
        <sz val="11"/>
        <rFont val="Calibri"/>
        <family val="2"/>
        <scheme val="minor"/>
      </rPr>
      <t>Financement industriel minimum de 20% en espèce</t>
    </r>
    <r>
      <rPr>
        <i/>
        <sz val="11"/>
        <rFont val="Calibri"/>
        <family val="2"/>
        <scheme val="minor"/>
      </rPr>
      <t xml:space="preserve">
-Si partenariat de la PME avec GE, la PME québécoise doit apporter au moins 20% de la contribution privée minimale requise.
-Si plusieurs PME avec des GE, le total de l’apport des PME québécoises doit représenter au moins 20% de la contribution privée minimale requise.</t>
    </r>
  </si>
  <si>
    <t>Financement public (max 60 % du mandat de recherche)</t>
  </si>
  <si>
    <t>Les dépenses liées à l’achat de petits équipements ou à la location d’équipements sont d’un maximum de 25 % du total des dépenses admissibles. 
La valeur d’achat de chaque équipement doit être égale ou inférieure à 25 000 $ avant les taxes.
Pour la location/achat, seulement le coût de la location de l’équipement est admissible, le dernier montant pour acheter l’équipement ne l'est pas.</t>
  </si>
  <si>
    <t xml:space="preserve">Financement complémentaire </t>
  </si>
  <si>
    <r>
      <t>R29 - BUDGET DU MANDAT DE RECHERCHE</t>
    </r>
    <r>
      <rPr>
        <sz val="15"/>
        <color theme="1"/>
        <rFont val="Arial"/>
        <family val="2"/>
      </rPr>
      <t> </t>
    </r>
    <r>
      <rPr>
        <b/>
        <sz val="15"/>
        <color rgb="FFFF0000"/>
        <rFont val="Arial"/>
        <family val="2"/>
      </rPr>
      <t>VOLET GE</t>
    </r>
  </si>
  <si>
    <r>
      <t>R29 - FINANCEMENT DU MANDAT DE RECHERCHE</t>
    </r>
    <r>
      <rPr>
        <sz val="15"/>
        <color theme="1"/>
        <rFont val="Arial"/>
        <family val="2"/>
      </rPr>
      <t> </t>
    </r>
    <r>
      <rPr>
        <b/>
        <sz val="15"/>
        <color rgb="FFFF0000"/>
        <rFont val="Arial"/>
        <family val="2"/>
      </rPr>
      <t>VOLET GE</t>
    </r>
  </si>
  <si>
    <r>
      <t>R29 - BUDGET DU MANDAT DE RECHERCHE</t>
    </r>
    <r>
      <rPr>
        <sz val="15"/>
        <color theme="1"/>
        <rFont val="Arial"/>
        <family val="2"/>
      </rPr>
      <t> </t>
    </r>
    <r>
      <rPr>
        <b/>
        <sz val="15"/>
        <color theme="1"/>
        <rFont val="Arial"/>
        <family val="2"/>
      </rPr>
      <t xml:space="preserve"> </t>
    </r>
    <r>
      <rPr>
        <b/>
        <sz val="15"/>
        <color rgb="FFFF0000"/>
        <rFont val="Arial"/>
        <family val="2"/>
      </rPr>
      <t>VOLET PME</t>
    </r>
  </si>
  <si>
    <r>
      <t>R29 - FINANCEMENT DU MANDAT DE RECHERCHE </t>
    </r>
    <r>
      <rPr>
        <b/>
        <sz val="15"/>
        <color rgb="FFFF0000"/>
        <rFont val="Arial"/>
        <family val="2"/>
      </rPr>
      <t>VOLET PME</t>
    </r>
  </si>
  <si>
    <r>
      <rPr>
        <sz val="11"/>
        <color rgb="FFC00000"/>
        <rFont val="Calibri"/>
        <family val="2"/>
        <scheme val="minor"/>
      </rPr>
      <t xml:space="preserve">Les sous-traitants doivent être mentionnés et ne doivent pas être inscrits au registre des entreprises non admissibles aux contrats publics (RENA). </t>
    </r>
    <r>
      <rPr>
        <sz val="11"/>
        <rFont val="Calibri"/>
        <family val="2"/>
        <scheme val="minor"/>
      </rPr>
      <t>De plus, les prestations de services externes doivent être justifiées et représenter une faible portion du budget.</t>
    </r>
  </si>
  <si>
    <r>
      <t xml:space="preserve">Contributions Industriels au projet en argent - hors MITACS
</t>
    </r>
    <r>
      <rPr>
        <b/>
        <sz val="14"/>
        <color theme="1"/>
        <rFont val="Calibri"/>
        <family val="2"/>
        <scheme val="minor"/>
      </rPr>
      <t>Insérer seulement le montant d'argent alloué à la R&amp;D càd hors frais de gestion de PRIMA et hors FIR prélevé par l'université si applicable</t>
    </r>
  </si>
  <si>
    <r>
      <t>Étudiants (</t>
    </r>
    <r>
      <rPr>
        <sz val="10"/>
        <color rgb="FFFF0000"/>
        <rFont val="Arial"/>
        <family val="2"/>
      </rPr>
      <t>DEC</t>
    </r>
    <r>
      <rPr>
        <sz val="10"/>
        <color theme="1"/>
        <rFont val="Arial"/>
        <family val="2"/>
      </rPr>
      <t>, 1</t>
    </r>
    <r>
      <rPr>
        <vertAlign val="superscript"/>
        <sz val="10"/>
        <color theme="1"/>
        <rFont val="Arial"/>
        <family val="2"/>
      </rPr>
      <t>er</t>
    </r>
    <r>
      <rPr>
        <sz val="10"/>
        <color theme="1"/>
        <rFont val="Arial"/>
        <family val="2"/>
      </rPr>
      <t>, 2</t>
    </r>
    <r>
      <rPr>
        <vertAlign val="superscript"/>
        <sz val="10"/>
        <color theme="1"/>
        <rFont val="Arial"/>
        <family val="2"/>
      </rPr>
      <t>e</t>
    </r>
    <r>
      <rPr>
        <sz val="10"/>
        <color theme="1"/>
        <rFont val="Arial"/>
        <family val="2"/>
      </rPr>
      <t xml:space="preserve"> et 3</t>
    </r>
    <r>
      <rPr>
        <vertAlign val="superscript"/>
        <sz val="10"/>
        <color theme="1"/>
        <rFont val="Arial"/>
        <family val="2"/>
      </rPr>
      <t>e</t>
    </r>
    <r>
      <rPr>
        <sz val="10"/>
        <color theme="1"/>
        <rFont val="Arial"/>
        <family val="2"/>
      </rPr>
      <t xml:space="preserve"> cycle </t>
    </r>
    <r>
      <rPr>
        <sz val="10"/>
        <color rgb="FFFF0000"/>
        <rFont val="Arial"/>
        <family val="2"/>
      </rPr>
      <t>universitaire</t>
    </r>
    <r>
      <rPr>
        <sz val="10"/>
        <color theme="1"/>
        <rFont val="Arial"/>
        <family val="2"/>
      </rPr>
      <t>)</t>
    </r>
  </si>
  <si>
    <t>PME 1</t>
  </si>
  <si>
    <t>PME 2</t>
  </si>
  <si>
    <t>PME 3</t>
  </si>
  <si>
    <t>PME 4</t>
  </si>
  <si>
    <t>PME 5</t>
  </si>
  <si>
    <t>GE 1</t>
  </si>
  <si>
    <t>GE 2</t>
  </si>
  <si>
    <t>GE 3</t>
  </si>
  <si>
    <t>GE 4</t>
  </si>
  <si>
    <t>GE 5</t>
  </si>
  <si>
    <t>Total PME</t>
  </si>
  <si>
    <r>
      <t xml:space="preserve">Insérer seulement le montant d'argent alloué à la R&amp;D
</t>
    </r>
    <r>
      <rPr>
        <sz val="15"/>
        <color theme="1"/>
        <rFont val="Calibri"/>
        <family val="2"/>
        <scheme val="minor"/>
      </rPr>
      <t>càd hors frais de gestion de PRIMA et hors FIR prélevé par l'université si applicable</t>
    </r>
  </si>
  <si>
    <t>Contributions Industriels au projet - Partie MITACS</t>
  </si>
  <si>
    <t>Apport des PME au projet</t>
  </si>
  <si>
    <t>La ou les PME doivent contribuer au moins 20%</t>
  </si>
  <si>
    <r>
      <rPr>
        <sz val="11"/>
        <color rgb="FFC00000"/>
        <rFont val="Calibri"/>
        <family val="2"/>
        <scheme val="minor"/>
      </rPr>
      <t>Les sous-traitants doivent être mentionnés dans la justification du budget et ne doivent pas être inscrits au registre des entreprises non admissibles aux contrats publics (RENA).</t>
    </r>
    <r>
      <rPr>
        <sz val="11"/>
        <color theme="1"/>
        <rFont val="Calibri"/>
        <family val="2"/>
        <scheme val="minor"/>
      </rPr>
      <t xml:space="preserve"> De plus, les prestations de services externes doivent être justifiées et représenter une faible portion du budget.</t>
    </r>
  </si>
  <si>
    <t>data</t>
  </si>
  <si>
    <t xml:space="preserve">Veuiller sauvegarder en format PDF et insérer à la demande </t>
  </si>
  <si>
    <t>Une fois complété sauvegardez en PDF et insérer dans la demande</t>
  </si>
  <si>
    <t>GE 6</t>
  </si>
  <si>
    <t>GE 7</t>
  </si>
  <si>
    <t>GE 8</t>
  </si>
  <si>
    <t>GE 9</t>
  </si>
  <si>
    <t>GE 10</t>
  </si>
  <si>
    <t>Partenaire (en nature) :
Le nature ne peut dépasser 50% de la contribution en Argent + 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</si>
</sst>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 #,##0.00_)\ &quot;$&quot;_ ;_ * \(#,##0.00\)\ &quot;$&quot;_ ;_ * &quot;-&quot;??_)\ &quot;$&quot;_ ;_ @_ "/>
    <numFmt numFmtId="164" formatCode="_ * #,##0_)\ &quot;$&quot;_ ;_ * \(#,##0\)\ &quot;$&quot;_ ;_ * &quot;-&quot;??_)\ &quot;$&quot;_ ;_ @_ "/>
    <numFmt numFmtId="165" formatCode="0.00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b/>
      <sz val="12"/>
      <color theme="1"/>
      <name val="Arial"/>
      <family val="2"/>
    </font>
    <font>
      <sz val="8"/>
      <color theme="1"/>
      <name val="Arial"/>
      <family val="2"/>
    </font>
    <font>
      <b/>
      <sz val="12"/>
      <color rgb="FF000000"/>
      <name val="Arial"/>
      <family val="2"/>
    </font>
    <font>
      <vertAlign val="superscript"/>
      <sz val="10"/>
      <color theme="1"/>
      <name val="Arial"/>
      <family val="2"/>
    </font>
    <font>
      <u/>
      <sz val="11"/>
      <color theme="10"/>
      <name val="Calibri"/>
      <family val="2"/>
      <scheme val="minor"/>
    </font>
    <font>
      <b/>
      <sz val="15"/>
      <color theme="1"/>
      <name val="Arial"/>
      <family val="2"/>
    </font>
    <font>
      <sz val="15"/>
      <color theme="1"/>
      <name val="Arial"/>
      <family val="2"/>
    </font>
    <font>
      <b/>
      <sz val="12"/>
      <color theme="1"/>
      <name val="Calibri"/>
      <family val="2"/>
      <scheme val="minor"/>
    </font>
    <font>
      <b/>
      <sz val="12"/>
      <name val="Calibri"/>
      <family val="2"/>
      <scheme val="minor"/>
    </font>
    <font>
      <sz val="10"/>
      <name val="Calibri"/>
      <family val="2"/>
      <scheme val="minor"/>
    </font>
    <font>
      <sz val="10"/>
      <color theme="1"/>
      <name val="Calibri"/>
      <family val="2"/>
      <scheme val="minor"/>
    </font>
    <font>
      <sz val="10"/>
      <color rgb="FF000000"/>
      <name val="Calibri"/>
      <family val="2"/>
      <scheme val="minor"/>
    </font>
    <font>
      <b/>
      <sz val="14"/>
      <color theme="1"/>
      <name val="Calibri"/>
      <family val="2"/>
      <scheme val="minor"/>
    </font>
    <font>
      <b/>
      <sz val="14"/>
      <color rgb="FF000000"/>
      <name val="Arial"/>
      <family val="2"/>
    </font>
    <font>
      <b/>
      <sz val="14"/>
      <name val="Calibri"/>
      <family val="2"/>
      <scheme val="minor"/>
    </font>
    <font>
      <sz val="15"/>
      <color theme="1"/>
      <name val="Calibri"/>
      <family val="2"/>
      <scheme val="minor"/>
    </font>
    <font>
      <b/>
      <sz val="12"/>
      <color theme="1"/>
      <name val="Times New Roman"/>
      <family val="1"/>
    </font>
    <font>
      <b/>
      <sz val="15"/>
      <color rgb="FFFF0000"/>
      <name val="Arial"/>
      <family val="2"/>
    </font>
    <font>
      <sz val="14"/>
      <color rgb="FFFF0000"/>
      <name val="Calibri"/>
      <family val="2"/>
      <scheme val="minor"/>
    </font>
    <font>
      <sz val="11"/>
      <name val="Calibri"/>
      <family val="2"/>
      <scheme val="minor"/>
    </font>
    <font>
      <b/>
      <sz val="11"/>
      <name val="Calibri"/>
      <family val="2"/>
      <scheme val="minor"/>
    </font>
    <font>
      <sz val="8"/>
      <name val="Calibri"/>
      <family val="2"/>
      <scheme val="minor"/>
    </font>
    <font>
      <b/>
      <sz val="15"/>
      <color theme="1"/>
      <name val="Calibri"/>
      <family val="2"/>
      <scheme val="minor"/>
    </font>
    <font>
      <b/>
      <sz val="12"/>
      <color rgb="FFFF0000"/>
      <name val="Calibri"/>
      <family val="2"/>
      <scheme val="minor"/>
    </font>
    <font>
      <i/>
      <sz val="11"/>
      <color theme="1"/>
      <name val="Calibri"/>
      <family val="2"/>
      <scheme val="minor"/>
    </font>
    <font>
      <i/>
      <sz val="11"/>
      <name val="Calibri"/>
      <family val="2"/>
      <scheme val="minor"/>
    </font>
    <font>
      <b/>
      <i/>
      <sz val="11"/>
      <name val="Calibri"/>
      <family val="2"/>
      <scheme val="minor"/>
    </font>
    <font>
      <sz val="11"/>
      <color theme="0"/>
      <name val="Calibri"/>
      <family val="2"/>
      <scheme val="minor"/>
    </font>
    <font>
      <sz val="11"/>
      <color rgb="FFC00000"/>
      <name val="Calibri"/>
      <family val="2"/>
      <scheme val="minor"/>
    </font>
    <font>
      <sz val="14"/>
      <color theme="1"/>
      <name val="Calibri"/>
      <family val="2"/>
      <scheme val="minor"/>
    </font>
    <font>
      <b/>
      <sz val="22"/>
      <color theme="1" tint="0.34998626667073579"/>
      <name val="Calibri Light"/>
      <family val="2"/>
      <scheme val="major"/>
    </font>
    <font>
      <sz val="10"/>
      <color rgb="FFFF0000"/>
      <name val="Arial"/>
      <family val="2"/>
    </font>
  </fonts>
  <fills count="12">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5" tint="0.39997558519241921"/>
        <bgColor indexed="64"/>
      </patternFill>
    </fill>
  </fills>
  <borders count="108">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style="thin">
        <color auto="1"/>
      </right>
      <top style="thin">
        <color auto="1"/>
      </top>
      <bottom style="thin">
        <color auto="1"/>
      </bottom>
      <diagonal/>
    </border>
    <border>
      <left style="thin">
        <color auto="1"/>
      </left>
      <right style="double">
        <color indexed="64"/>
      </right>
      <top style="thin">
        <color auto="1"/>
      </top>
      <bottom style="thin">
        <color auto="1"/>
      </bottom>
      <diagonal/>
    </border>
    <border>
      <left style="thin">
        <color auto="1"/>
      </left>
      <right style="double">
        <color indexed="64"/>
      </right>
      <top style="thin">
        <color auto="1"/>
      </top>
      <bottom style="double">
        <color indexed="64"/>
      </bottom>
      <diagonal/>
    </border>
    <border>
      <left style="double">
        <color auto="1"/>
      </left>
      <right/>
      <top style="thin">
        <color auto="1"/>
      </top>
      <bottom style="thin">
        <color indexed="64"/>
      </bottom>
      <diagonal/>
    </border>
    <border>
      <left/>
      <right style="thin">
        <color indexed="64"/>
      </right>
      <top style="thin">
        <color auto="1"/>
      </top>
      <bottom style="thin">
        <color indexed="64"/>
      </bottom>
      <diagonal/>
    </border>
    <border>
      <left/>
      <right/>
      <top style="thin">
        <color auto="1"/>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style="double">
        <color indexed="64"/>
      </bottom>
      <diagonal/>
    </border>
    <border>
      <left/>
      <right/>
      <top/>
      <bottom style="thin">
        <color auto="1"/>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auto="1"/>
      </top>
      <bottom style="double">
        <color indexed="64"/>
      </bottom>
      <diagonal/>
    </border>
    <border>
      <left/>
      <right style="double">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auto="1"/>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auto="1"/>
      </top>
      <bottom style="dotted">
        <color auto="1"/>
      </bottom>
      <diagonal/>
    </border>
    <border>
      <left style="thin">
        <color indexed="64"/>
      </left>
      <right style="thin">
        <color indexed="64"/>
      </right>
      <top style="thin">
        <color auto="1"/>
      </top>
      <bottom style="dotted">
        <color auto="1"/>
      </bottom>
      <diagonal/>
    </border>
    <border>
      <left style="medium">
        <color indexed="64"/>
      </left>
      <right style="medium">
        <color indexed="64"/>
      </right>
      <top style="thin">
        <color auto="1"/>
      </top>
      <bottom style="dotted">
        <color auto="1"/>
      </bottom>
      <diagonal/>
    </border>
    <border>
      <left/>
      <right style="thin">
        <color indexed="64"/>
      </right>
      <top style="dotted">
        <color auto="1"/>
      </top>
      <bottom style="thin">
        <color indexed="64"/>
      </bottom>
      <diagonal/>
    </border>
    <border>
      <left style="thin">
        <color indexed="64"/>
      </left>
      <right style="thin">
        <color indexed="64"/>
      </right>
      <top style="dotted">
        <color auto="1"/>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double">
        <color auto="1"/>
      </left>
      <right/>
      <top style="thin">
        <color auto="1"/>
      </top>
      <bottom/>
      <diagonal/>
    </border>
    <border>
      <left style="thin">
        <color auto="1"/>
      </left>
      <right style="double">
        <color indexed="64"/>
      </right>
      <top style="thin">
        <color auto="1"/>
      </top>
      <bottom/>
      <diagonal/>
    </border>
    <border>
      <left style="thin">
        <color auto="1"/>
      </left>
      <right style="double">
        <color indexed="64"/>
      </right>
      <top/>
      <bottom style="thin">
        <color auto="1"/>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auto="1"/>
      </top>
      <bottom/>
      <diagonal/>
    </border>
    <border>
      <left style="medium">
        <color indexed="64"/>
      </left>
      <right style="medium">
        <color indexed="64"/>
      </right>
      <top/>
      <bottom style="dotted">
        <color auto="1"/>
      </bottom>
      <diagonal/>
    </border>
    <border>
      <left/>
      <right style="thin">
        <color indexed="64"/>
      </right>
      <top/>
      <bottom style="dotted">
        <color auto="1"/>
      </bottom>
      <diagonal/>
    </border>
    <border>
      <left/>
      <right style="thin">
        <color indexed="64"/>
      </right>
      <top/>
      <bottom/>
      <diagonal/>
    </border>
    <border>
      <left style="double">
        <color auto="1"/>
      </left>
      <right/>
      <top/>
      <bottom/>
      <diagonal/>
    </border>
    <border>
      <left style="thin">
        <color indexed="64"/>
      </left>
      <right style="thin">
        <color indexed="64"/>
      </right>
      <top style="dotted">
        <color auto="1"/>
      </top>
      <bottom style="dotted">
        <color indexed="64"/>
      </bottom>
      <diagonal/>
    </border>
    <border>
      <left style="medium">
        <color indexed="64"/>
      </left>
      <right style="double">
        <color indexed="64"/>
      </right>
      <top/>
      <bottom/>
      <diagonal/>
    </border>
    <border>
      <left style="medium">
        <color indexed="64"/>
      </left>
      <right style="medium">
        <color indexed="64"/>
      </right>
      <top/>
      <bottom style="thin">
        <color indexed="64"/>
      </bottom>
      <diagonal/>
    </border>
    <border>
      <left/>
      <right style="thin">
        <color indexed="64"/>
      </right>
      <top style="dotted">
        <color auto="1"/>
      </top>
      <bottom style="dotted">
        <color auto="1"/>
      </bottom>
      <diagonal/>
    </border>
    <border>
      <left style="medium">
        <color indexed="64"/>
      </left>
      <right style="medium">
        <color indexed="64"/>
      </right>
      <top style="dotted">
        <color auto="1"/>
      </top>
      <bottom style="dotted">
        <color auto="1"/>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auto="1"/>
      </top>
      <bottom style="dotted">
        <color indexed="64"/>
      </bottom>
      <diagonal/>
    </border>
    <border>
      <left style="thin">
        <color indexed="64"/>
      </left>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style="thin">
        <color indexed="64"/>
      </left>
      <right/>
      <top style="medium">
        <color indexed="64"/>
      </top>
      <bottom style="medium">
        <color indexed="64"/>
      </bottom>
      <diagonal/>
    </border>
    <border>
      <left style="thin">
        <color auto="1"/>
      </left>
      <right style="double">
        <color indexed="64"/>
      </right>
      <top/>
      <bottom/>
      <diagonal/>
    </border>
    <border diagonalUp="1" diagonalDown="1">
      <left style="thin">
        <color indexed="64"/>
      </left>
      <right/>
      <top style="dotted">
        <color indexed="64"/>
      </top>
      <bottom style="thin">
        <color indexed="64"/>
      </bottom>
      <diagonal style="thin">
        <color indexed="64"/>
      </diagonal>
    </border>
    <border diagonalUp="1" diagonalDown="1">
      <left/>
      <right/>
      <top style="dotted">
        <color indexed="64"/>
      </top>
      <bottom style="thin">
        <color indexed="64"/>
      </bottom>
      <diagonal style="thin">
        <color indexed="64"/>
      </diagonal>
    </border>
    <border diagonalUp="1" diagonalDown="1">
      <left/>
      <right style="medium">
        <color indexed="64"/>
      </right>
      <top style="dotted">
        <color indexed="64"/>
      </top>
      <bottom style="thin">
        <color indexed="64"/>
      </bottom>
      <diagonal style="thin">
        <color indexed="64"/>
      </diagonal>
    </border>
    <border diagonalUp="1" diagonalDown="1">
      <left/>
      <right style="thin">
        <color indexed="64"/>
      </right>
      <top style="dotted">
        <color indexed="64"/>
      </top>
      <bottom style="thin">
        <color indexed="64"/>
      </bottom>
      <diagonal style="thin">
        <color indexed="64"/>
      </diagonal>
    </border>
    <border>
      <left style="double">
        <color auto="1"/>
      </left>
      <right/>
      <top style="thin">
        <color auto="1"/>
      </top>
      <bottom style="double">
        <color indexed="64"/>
      </bottom>
      <diagonal/>
    </border>
    <border>
      <left/>
      <right/>
      <top style="thin">
        <color auto="1"/>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medium">
        <color indexed="64"/>
      </left>
      <right style="medium">
        <color indexed="64"/>
      </right>
      <top style="dotted">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s>
  <cellStyleXfs count="10">
    <xf numFmtId="0" fontId="0" fillId="0" borderId="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37" fontId="1" fillId="0" borderId="0" applyFont="0" applyFill="0" applyBorder="0" applyProtection="0">
      <alignment horizontal="center" vertical="center"/>
    </xf>
    <xf numFmtId="14" fontId="1" fillId="0" borderId="0" applyFont="0" applyFill="0" applyBorder="0">
      <alignment horizontal="center" vertical="center"/>
    </xf>
    <xf numFmtId="0" fontId="31" fillId="0" borderId="0"/>
    <xf numFmtId="0" fontId="1" fillId="0" borderId="0" applyNumberFormat="0" applyFill="0" applyProtection="0">
      <alignment horizontal="right" vertical="center" indent="1"/>
    </xf>
    <xf numFmtId="0" fontId="33" fillId="0" borderId="0" applyNumberFormat="0" applyFill="0" applyAlignment="0" applyProtection="0"/>
    <xf numFmtId="0" fontId="34" fillId="0" borderId="0" applyNumberFormat="0" applyFill="0" applyBorder="0" applyAlignment="0" applyProtection="0"/>
  </cellStyleXfs>
  <cellXfs count="287">
    <xf numFmtId="0" fontId="0" fillId="0" borderId="0" xfId="0"/>
    <xf numFmtId="0" fontId="3" fillId="0" borderId="9"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3" fillId="0" borderId="0" xfId="0" applyFont="1"/>
    <xf numFmtId="9" fontId="11" fillId="0" borderId="22" xfId="2" applyFont="1" applyBorder="1" applyAlignment="1">
      <alignment horizontal="center" vertical="center" wrapText="1"/>
    </xf>
    <xf numFmtId="9" fontId="12" fillId="2" borderId="5" xfId="2" applyFont="1" applyFill="1" applyBorder="1" applyAlignment="1">
      <alignment horizontal="center" vertical="center"/>
    </xf>
    <xf numFmtId="0" fontId="0" fillId="0" borderId="23" xfId="0" applyBorder="1"/>
    <xf numFmtId="0" fontId="0" fillId="0" borderId="0" xfId="0" applyAlignment="1">
      <alignment vertical="center"/>
    </xf>
    <xf numFmtId="0" fontId="0" fillId="0" borderId="0" xfId="0" applyAlignment="1">
      <alignment wrapText="1"/>
    </xf>
    <xf numFmtId="0" fontId="4" fillId="0" borderId="11" xfId="0" applyFont="1" applyBorder="1" applyAlignment="1">
      <alignment horizontal="center" vertical="center"/>
    </xf>
    <xf numFmtId="0" fontId="4" fillId="0" borderId="30" xfId="0" applyFont="1" applyBorder="1" applyAlignment="1">
      <alignment horizontal="center" vertical="center" wrapText="1"/>
    </xf>
    <xf numFmtId="0" fontId="0" fillId="0" borderId="32" xfId="0" applyBorder="1"/>
    <xf numFmtId="0" fontId="0" fillId="0" borderId="33" xfId="0" applyBorder="1" applyAlignment="1">
      <alignment wrapText="1"/>
    </xf>
    <xf numFmtId="0" fontId="4" fillId="0" borderId="11" xfId="0" applyFont="1" applyBorder="1" applyAlignment="1">
      <alignment horizontal="center" vertical="center" wrapText="1"/>
    </xf>
    <xf numFmtId="0" fontId="0" fillId="0" borderId="32" xfId="0" applyBorder="1" applyAlignment="1">
      <alignment wrapText="1"/>
    </xf>
    <xf numFmtId="0" fontId="0" fillId="0" borderId="40" xfId="0" applyBorder="1" applyAlignment="1">
      <alignment wrapText="1"/>
    </xf>
    <xf numFmtId="0" fontId="19" fillId="0" borderId="0" xfId="0" applyFont="1" applyAlignment="1">
      <alignment horizontal="center" vertical="center"/>
    </xf>
    <xf numFmtId="0" fontId="4" fillId="0" borderId="17" xfId="0" applyFont="1" applyBorder="1" applyAlignment="1">
      <alignment horizontal="center" vertical="center"/>
    </xf>
    <xf numFmtId="0" fontId="4" fillId="0" borderId="41" xfId="0" applyFont="1" applyBorder="1" applyAlignment="1">
      <alignment horizontal="center" vertical="center" wrapText="1"/>
    </xf>
    <xf numFmtId="9" fontId="11" fillId="3" borderId="41" xfId="2" applyFont="1" applyFill="1" applyBorder="1"/>
    <xf numFmtId="9" fontId="11" fillId="0" borderId="41" xfId="2" applyFont="1" applyBorder="1"/>
    <xf numFmtId="9" fontId="11" fillId="5" borderId="41" xfId="2" applyFont="1" applyFill="1" applyBorder="1"/>
    <xf numFmtId="0" fontId="4" fillId="0" borderId="46" xfId="0" applyFont="1" applyBorder="1" applyAlignment="1">
      <alignment horizontal="center" vertical="center" wrapText="1"/>
    </xf>
    <xf numFmtId="164" fontId="13" fillId="2" borderId="13" xfId="3" applyNumberFormat="1" applyFont="1" applyFill="1" applyBorder="1" applyAlignment="1">
      <alignment horizontal="center" vertical="center"/>
    </xf>
    <xf numFmtId="164" fontId="15" fillId="2" borderId="13" xfId="0" applyNumberFormat="1" applyFont="1" applyFill="1" applyBorder="1" applyAlignment="1">
      <alignment horizontal="center" vertical="center"/>
    </xf>
    <xf numFmtId="164" fontId="2" fillId="3" borderId="11" xfId="1" applyNumberFormat="1" applyFont="1" applyFill="1" applyBorder="1"/>
    <xf numFmtId="164" fontId="11" fillId="3" borderId="35" xfId="1" applyNumberFormat="1" applyFont="1" applyFill="1" applyBorder="1"/>
    <xf numFmtId="164" fontId="0" fillId="0" borderId="11" xfId="1" applyNumberFormat="1" applyFont="1" applyBorder="1"/>
    <xf numFmtId="164" fontId="11" fillId="0" borderId="35" xfId="1" applyNumberFormat="1" applyFont="1" applyBorder="1"/>
    <xf numFmtId="164" fontId="0" fillId="5" borderId="11" xfId="1" applyNumberFormat="1" applyFont="1" applyFill="1" applyBorder="1"/>
    <xf numFmtId="164" fontId="11" fillId="5" borderId="35" xfId="1" applyNumberFormat="1" applyFont="1" applyFill="1" applyBorder="1"/>
    <xf numFmtId="10" fontId="12" fillId="2" borderId="5" xfId="2" applyNumberFormat="1" applyFont="1" applyFill="1" applyBorder="1" applyAlignment="1">
      <alignment horizontal="center" vertical="center"/>
    </xf>
    <xf numFmtId="10" fontId="11" fillId="0" borderId="22" xfId="2" applyNumberFormat="1" applyFont="1" applyBorder="1" applyAlignment="1">
      <alignment horizontal="center" vertical="center" wrapText="1"/>
    </xf>
    <xf numFmtId="10" fontId="18" fillId="4" borderId="5" xfId="2" applyNumberFormat="1" applyFont="1" applyFill="1" applyBorder="1" applyAlignment="1">
      <alignment horizontal="center" vertical="center"/>
    </xf>
    <xf numFmtId="164" fontId="0" fillId="0" borderId="30" xfId="0" applyNumberFormat="1" applyBorder="1"/>
    <xf numFmtId="164" fontId="12" fillId="2" borderId="8" xfId="3" applyNumberFormat="1" applyFont="1" applyFill="1" applyBorder="1" applyAlignment="1">
      <alignment horizontal="center" vertical="center"/>
    </xf>
    <xf numFmtId="164" fontId="11" fillId="0" borderId="43" xfId="1" applyNumberFormat="1" applyFont="1" applyBorder="1" applyAlignment="1">
      <alignment horizontal="center" vertical="center" wrapText="1"/>
    </xf>
    <xf numFmtId="164" fontId="11" fillId="0" borderId="44" xfId="1" applyNumberFormat="1" applyFont="1" applyBorder="1" applyAlignment="1">
      <alignment horizontal="center" vertical="center" wrapText="1"/>
    </xf>
    <xf numFmtId="164" fontId="11" fillId="0" borderId="45" xfId="1" applyNumberFormat="1" applyFont="1" applyBorder="1" applyAlignment="1">
      <alignment horizontal="center" vertical="center" wrapText="1"/>
    </xf>
    <xf numFmtId="164" fontId="11" fillId="3" borderId="46" xfId="1" applyNumberFormat="1" applyFont="1" applyFill="1" applyBorder="1"/>
    <xf numFmtId="0" fontId="0" fillId="0" borderId="50" xfId="0" applyBorder="1" applyAlignment="1">
      <alignment wrapText="1"/>
    </xf>
    <xf numFmtId="164" fontId="0" fillId="0" borderId="51" xfId="1" applyNumberFormat="1" applyFont="1" applyBorder="1"/>
    <xf numFmtId="0" fontId="0" fillId="0" borderId="53" xfId="0" applyBorder="1" applyAlignment="1">
      <alignment wrapText="1"/>
    </xf>
    <xf numFmtId="9" fontId="0" fillId="0" borderId="0" xfId="2" applyFont="1" applyAlignment="1">
      <alignment horizontal="center"/>
    </xf>
    <xf numFmtId="164" fontId="11" fillId="0" borderId="51" xfId="1" applyNumberFormat="1" applyFont="1" applyBorder="1"/>
    <xf numFmtId="164" fontId="11" fillId="0" borderId="54" xfId="1" applyNumberFormat="1" applyFont="1" applyBorder="1"/>
    <xf numFmtId="10" fontId="11" fillId="3" borderId="30" xfId="2" applyNumberFormat="1" applyFont="1" applyFill="1" applyBorder="1"/>
    <xf numFmtId="0" fontId="0" fillId="0" borderId="60" xfId="0" applyBorder="1" applyAlignment="1">
      <alignment wrapText="1"/>
    </xf>
    <xf numFmtId="0" fontId="2" fillId="8" borderId="61" xfId="0" applyFont="1" applyFill="1" applyBorder="1" applyAlignment="1">
      <alignment horizontal="left"/>
    </xf>
    <xf numFmtId="164" fontId="11" fillId="8" borderId="62" xfId="1" applyNumberFormat="1" applyFont="1" applyFill="1" applyBorder="1"/>
    <xf numFmtId="9" fontId="11" fillId="8" borderId="41" xfId="2" applyFont="1" applyFill="1" applyBorder="1"/>
    <xf numFmtId="0" fontId="2" fillId="8" borderId="57" xfId="0" applyFont="1" applyFill="1" applyBorder="1" applyAlignment="1">
      <alignment horizontal="left" wrapText="1"/>
    </xf>
    <xf numFmtId="164" fontId="11" fillId="3" borderId="46" xfId="1" applyNumberFormat="1" applyFont="1" applyFill="1" applyBorder="1" applyAlignment="1">
      <alignment vertical="center"/>
    </xf>
    <xf numFmtId="164" fontId="11" fillId="0" borderId="52" xfId="1" applyNumberFormat="1" applyFont="1" applyBorder="1" applyAlignment="1">
      <alignment vertical="center"/>
    </xf>
    <xf numFmtId="164" fontId="11" fillId="5" borderId="46" xfId="1" applyNumberFormat="1" applyFont="1" applyFill="1" applyBorder="1" applyAlignment="1">
      <alignment vertical="center"/>
    </xf>
    <xf numFmtId="164" fontId="11" fillId="0" borderId="46" xfId="1" applyNumberFormat="1" applyFont="1" applyBorder="1" applyAlignment="1">
      <alignment vertical="center"/>
    </xf>
    <xf numFmtId="0" fontId="0" fillId="0" borderId="64" xfId="0" applyBorder="1" applyAlignment="1">
      <alignment wrapText="1"/>
    </xf>
    <xf numFmtId="164" fontId="11" fillId="0" borderId="63" xfId="1" applyNumberFormat="1" applyFont="1" applyBorder="1" applyAlignment="1">
      <alignment vertical="center"/>
    </xf>
    <xf numFmtId="164" fontId="0" fillId="0" borderId="25" xfId="1" applyNumberFormat="1" applyFont="1" applyBorder="1" applyAlignment="1">
      <alignment vertical="center"/>
    </xf>
    <xf numFmtId="9" fontId="0" fillId="0" borderId="0" xfId="2" applyFont="1" applyAlignment="1">
      <alignment horizontal="center" vertical="center"/>
    </xf>
    <xf numFmtId="0" fontId="23" fillId="0" borderId="0" xfId="0" applyFont="1"/>
    <xf numFmtId="0" fontId="23" fillId="0" borderId="0" xfId="0" applyFont="1" applyAlignment="1">
      <alignment horizontal="left" vertical="center"/>
    </xf>
    <xf numFmtId="164" fontId="16" fillId="3" borderId="13" xfId="0" applyNumberFormat="1" applyFont="1" applyFill="1" applyBorder="1" applyAlignment="1">
      <alignment horizontal="center" vertical="center"/>
    </xf>
    <xf numFmtId="164" fontId="16" fillId="3" borderId="8" xfId="0" applyNumberFormat="1" applyFont="1" applyFill="1" applyBorder="1" applyAlignment="1">
      <alignment horizontal="right" vertical="center" wrapText="1"/>
    </xf>
    <xf numFmtId="9" fontId="18" fillId="3" borderId="5" xfId="2" applyFont="1" applyFill="1" applyBorder="1" applyAlignment="1">
      <alignment horizontal="center" vertical="center"/>
    </xf>
    <xf numFmtId="0" fontId="0" fillId="0" borderId="65" xfId="0" applyBorder="1" applyAlignment="1">
      <alignment wrapText="1"/>
    </xf>
    <xf numFmtId="164" fontId="0" fillId="0" borderId="67" xfId="1" applyNumberFormat="1" applyFont="1" applyBorder="1"/>
    <xf numFmtId="164" fontId="11" fillId="0" borderId="69" xfId="1" applyNumberFormat="1" applyFont="1" applyBorder="1" applyAlignment="1">
      <alignment vertical="center"/>
    </xf>
    <xf numFmtId="0" fontId="0" fillId="0" borderId="70" xfId="0" applyBorder="1" applyAlignment="1">
      <alignment wrapText="1"/>
    </xf>
    <xf numFmtId="164" fontId="11" fillId="0" borderId="71" xfId="1" applyNumberFormat="1" applyFont="1" applyBorder="1" applyAlignment="1">
      <alignment vertical="center"/>
    </xf>
    <xf numFmtId="0" fontId="0" fillId="0" borderId="22" xfId="0" applyBorder="1"/>
    <xf numFmtId="0" fontId="0" fillId="0" borderId="47" xfId="0" applyBorder="1"/>
    <xf numFmtId="0" fontId="0" fillId="0" borderId="5" xfId="0" applyBorder="1"/>
    <xf numFmtId="0" fontId="4" fillId="0" borderId="13" xfId="0" applyFont="1" applyBorder="1" applyAlignment="1">
      <alignment horizontal="center" vertical="center"/>
    </xf>
    <xf numFmtId="0" fontId="4" fillId="0" borderId="72" xfId="0" applyFont="1" applyBorder="1" applyAlignment="1">
      <alignment horizontal="center" vertical="center"/>
    </xf>
    <xf numFmtId="44" fontId="0" fillId="0" borderId="13" xfId="1" applyFont="1" applyBorder="1"/>
    <xf numFmtId="44" fontId="0" fillId="0" borderId="72" xfId="1" applyFont="1" applyBorder="1"/>
    <xf numFmtId="44" fontId="2" fillId="0" borderId="13" xfId="1" applyFont="1" applyBorder="1"/>
    <xf numFmtId="44" fontId="2" fillId="0" borderId="72" xfId="1" applyFont="1" applyBorder="1"/>
    <xf numFmtId="44" fontId="2" fillId="0" borderId="81" xfId="1" applyFont="1" applyBorder="1"/>
    <xf numFmtId="44" fontId="2" fillId="0" borderId="71" xfId="1" applyFont="1" applyBorder="1"/>
    <xf numFmtId="44" fontId="2" fillId="0" borderId="82" xfId="1" applyFont="1" applyBorder="1"/>
    <xf numFmtId="0" fontId="4" fillId="0" borderId="83" xfId="0" applyFont="1" applyBorder="1" applyAlignment="1">
      <alignment horizontal="center" vertical="center"/>
    </xf>
    <xf numFmtId="0" fontId="4" fillId="0" borderId="5" xfId="0" applyFont="1" applyBorder="1" applyAlignment="1">
      <alignment horizontal="center" vertical="center" wrapText="1"/>
    </xf>
    <xf numFmtId="44" fontId="2" fillId="0" borderId="83" xfId="1" applyFont="1" applyBorder="1"/>
    <xf numFmtId="44" fontId="2" fillId="0" borderId="5" xfId="1" applyFont="1" applyBorder="1"/>
    <xf numFmtId="44" fontId="0" fillId="0" borderId="83" xfId="1" applyFont="1" applyBorder="1"/>
    <xf numFmtId="44" fontId="0" fillId="0" borderId="5" xfId="1" applyFont="1" applyBorder="1"/>
    <xf numFmtId="0" fontId="2" fillId="0" borderId="5" xfId="0" applyFont="1" applyBorder="1" applyAlignment="1">
      <alignment horizontal="right"/>
    </xf>
    <xf numFmtId="164" fontId="16" fillId="9" borderId="13" xfId="0" applyNumberFormat="1" applyFont="1" applyFill="1" applyBorder="1" applyAlignment="1">
      <alignment horizontal="center" vertical="center"/>
    </xf>
    <xf numFmtId="10" fontId="18" fillId="9" borderId="5" xfId="2" applyNumberFormat="1" applyFont="1" applyFill="1" applyBorder="1" applyAlignment="1">
      <alignment horizontal="center" vertical="center"/>
    </xf>
    <xf numFmtId="164" fontId="0" fillId="0" borderId="30" xfId="1" applyNumberFormat="1" applyFont="1" applyBorder="1" applyAlignment="1">
      <alignment vertical="center"/>
    </xf>
    <xf numFmtId="164" fontId="11" fillId="0" borderId="67" xfId="1" applyNumberFormat="1" applyFont="1" applyBorder="1"/>
    <xf numFmtId="0" fontId="23" fillId="0" borderId="0" xfId="0" applyFont="1" applyAlignment="1">
      <alignment wrapText="1"/>
    </xf>
    <xf numFmtId="0" fontId="17" fillId="0" borderId="0" xfId="0" applyFont="1" applyAlignment="1">
      <alignment horizontal="right" vertical="center"/>
    </xf>
    <xf numFmtId="164" fontId="16" fillId="0" borderId="0" xfId="0" applyNumberFormat="1" applyFont="1" applyAlignment="1">
      <alignment horizontal="center" vertical="center"/>
    </xf>
    <xf numFmtId="164" fontId="16" fillId="0" borderId="0" xfId="0" applyNumberFormat="1" applyFont="1" applyAlignment="1">
      <alignment horizontal="right" vertical="center" wrapText="1"/>
    </xf>
    <xf numFmtId="10" fontId="18" fillId="0" borderId="0" xfId="2" applyNumberFormat="1" applyFon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64" fontId="11" fillId="10" borderId="36" xfId="1" applyNumberFormat="1" applyFont="1" applyFill="1" applyBorder="1"/>
    <xf numFmtId="10" fontId="11" fillId="10" borderId="31" xfId="2" applyNumberFormat="1" applyFont="1" applyFill="1" applyBorder="1"/>
    <xf numFmtId="10" fontId="18" fillId="6" borderId="5" xfId="2" applyNumberFormat="1" applyFont="1" applyFill="1" applyBorder="1" applyAlignment="1">
      <alignment horizontal="center" vertical="center"/>
    </xf>
    <xf numFmtId="164" fontId="11" fillId="10" borderId="31" xfId="0" applyNumberFormat="1" applyFont="1" applyFill="1" applyBorder="1" applyAlignment="1">
      <alignment vertical="center"/>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4" fillId="0" borderId="93" xfId="0" applyFont="1" applyBorder="1" applyAlignment="1">
      <alignment horizontal="center" vertical="center"/>
    </xf>
    <xf numFmtId="164" fontId="13" fillId="2" borderId="72" xfId="3" applyNumberFormat="1" applyFont="1" applyFill="1" applyBorder="1" applyAlignment="1">
      <alignment horizontal="center" vertical="center"/>
    </xf>
    <xf numFmtId="164" fontId="13" fillId="2" borderId="14" xfId="3" applyNumberFormat="1" applyFont="1" applyFill="1" applyBorder="1" applyAlignment="1">
      <alignment horizontal="center" vertical="center"/>
    </xf>
    <xf numFmtId="164" fontId="15" fillId="2" borderId="72" xfId="0" applyNumberFormat="1" applyFont="1" applyFill="1" applyBorder="1" applyAlignment="1">
      <alignment horizontal="center" vertical="center"/>
    </xf>
    <xf numFmtId="164" fontId="15" fillId="2" borderId="14" xfId="0" applyNumberFormat="1" applyFont="1" applyFill="1" applyBorder="1" applyAlignment="1">
      <alignment horizontal="center" vertical="center"/>
    </xf>
    <xf numFmtId="164" fontId="16" fillId="3" borderId="72" xfId="0" applyNumberFormat="1" applyFont="1" applyFill="1" applyBorder="1" applyAlignment="1">
      <alignment horizontal="center" vertical="center"/>
    </xf>
    <xf numFmtId="164" fontId="16" fillId="3" borderId="14" xfId="0" applyNumberFormat="1" applyFont="1" applyFill="1" applyBorder="1" applyAlignment="1">
      <alignment horizontal="center" vertical="center"/>
    </xf>
    <xf numFmtId="164" fontId="16" fillId="9" borderId="8" xfId="0" applyNumberFormat="1" applyFont="1" applyFill="1" applyBorder="1" applyAlignment="1">
      <alignment horizontal="right" vertical="center" wrapText="1"/>
    </xf>
    <xf numFmtId="164" fontId="16" fillId="6" borderId="8" xfId="0" applyNumberFormat="1" applyFont="1" applyFill="1" applyBorder="1" applyAlignment="1">
      <alignment horizontal="right" vertical="center" wrapText="1"/>
    </xf>
    <xf numFmtId="164" fontId="16" fillId="4" borderId="8" xfId="0" applyNumberFormat="1" applyFont="1" applyFill="1" applyBorder="1" applyAlignment="1">
      <alignment horizontal="right" vertical="center" wrapText="1"/>
    </xf>
    <xf numFmtId="0" fontId="2" fillId="8" borderId="15" xfId="1" applyNumberFormat="1" applyFont="1" applyFill="1" applyBorder="1"/>
    <xf numFmtId="0" fontId="2" fillId="8" borderId="18" xfId="1" applyNumberFormat="1" applyFont="1" applyFill="1" applyBorder="1"/>
    <xf numFmtId="164" fontId="14" fillId="0" borderId="19" xfId="1" applyNumberFormat="1" applyFont="1" applyBorder="1" applyAlignment="1" applyProtection="1">
      <alignment horizontal="center" vertical="center"/>
      <protection locked="0"/>
    </xf>
    <xf numFmtId="164" fontId="14" fillId="0" borderId="12" xfId="1" applyNumberFormat="1" applyFont="1" applyBorder="1" applyAlignment="1" applyProtection="1">
      <alignment horizontal="center" vertical="center"/>
      <protection locked="0"/>
    </xf>
    <xf numFmtId="164" fontId="14" fillId="0" borderId="16" xfId="1" applyNumberFormat="1" applyFont="1" applyBorder="1" applyAlignment="1" applyProtection="1">
      <alignment horizontal="center" vertical="center"/>
      <protection locked="0"/>
    </xf>
    <xf numFmtId="164" fontId="14" fillId="0" borderId="20" xfId="1" applyNumberFormat="1" applyFont="1" applyBorder="1" applyAlignment="1" applyProtection="1">
      <alignment horizontal="center" vertical="center"/>
      <protection locked="0"/>
    </xf>
    <xf numFmtId="164" fontId="14" fillId="0" borderId="11" xfId="1" applyNumberFormat="1" applyFont="1" applyBorder="1" applyAlignment="1" applyProtection="1">
      <alignment horizontal="center" vertical="center"/>
      <protection locked="0"/>
    </xf>
    <xf numFmtId="164" fontId="14" fillId="0" borderId="17" xfId="1" applyNumberFormat="1" applyFont="1" applyBorder="1" applyAlignment="1" applyProtection="1">
      <alignment horizontal="center" vertical="center"/>
      <protection locked="0"/>
    </xf>
    <xf numFmtId="164" fontId="14" fillId="0" borderId="21" xfId="1" applyNumberFormat="1" applyFont="1" applyBorder="1" applyAlignment="1" applyProtection="1">
      <alignment horizontal="center" vertical="center"/>
      <protection locked="0"/>
    </xf>
    <xf numFmtId="164" fontId="14" fillId="0" borderId="15" xfId="1" applyNumberFormat="1" applyFont="1" applyBorder="1" applyAlignment="1" applyProtection="1">
      <alignment horizontal="center" vertical="center"/>
      <protection locked="0"/>
    </xf>
    <xf numFmtId="164" fontId="14" fillId="0" borderId="18" xfId="1" applyNumberFormat="1" applyFont="1" applyBorder="1" applyAlignment="1" applyProtection="1">
      <alignment horizontal="center" vertical="center"/>
      <protection locked="0"/>
    </xf>
    <xf numFmtId="44" fontId="0" fillId="0" borderId="73" xfId="1" applyFont="1" applyBorder="1" applyProtection="1">
      <protection locked="0"/>
    </xf>
    <xf numFmtId="44" fontId="0" fillId="0" borderId="74" xfId="1" applyFont="1" applyBorder="1" applyProtection="1">
      <protection locked="0"/>
    </xf>
    <xf numFmtId="44" fontId="0" fillId="0" borderId="78" xfId="1" applyFont="1" applyBorder="1" applyProtection="1">
      <protection locked="0"/>
    </xf>
    <xf numFmtId="44" fontId="0" fillId="0" borderId="75" xfId="1" applyFont="1" applyBorder="1" applyProtection="1">
      <protection locked="0"/>
    </xf>
    <xf numFmtId="44" fontId="0" fillId="0" borderId="67" xfId="1" applyFont="1" applyBorder="1" applyProtection="1">
      <protection locked="0"/>
    </xf>
    <xf numFmtId="44" fontId="0" fillId="0" borderId="79" xfId="1" applyFont="1" applyBorder="1" applyProtection="1">
      <protection locked="0"/>
    </xf>
    <xf numFmtId="44" fontId="0" fillId="0" borderId="76" xfId="1" applyFont="1" applyBorder="1" applyProtection="1">
      <protection locked="0"/>
    </xf>
    <xf numFmtId="44" fontId="0" fillId="0" borderId="77" xfId="1" applyFont="1" applyBorder="1" applyProtection="1">
      <protection locked="0"/>
    </xf>
    <xf numFmtId="44" fontId="0" fillId="0" borderId="80" xfId="1" applyFont="1" applyBorder="1" applyProtection="1">
      <protection locked="0"/>
    </xf>
    <xf numFmtId="0" fontId="19" fillId="0" borderId="0" xfId="0" applyFont="1" applyAlignment="1" applyProtection="1">
      <alignment horizontal="center" vertical="center"/>
      <protection locked="0"/>
    </xf>
    <xf numFmtId="164" fontId="0" fillId="0" borderId="51" xfId="1" applyNumberFormat="1" applyFont="1" applyBorder="1" applyProtection="1">
      <protection locked="0"/>
    </xf>
    <xf numFmtId="0" fontId="4" fillId="0" borderId="0" xfId="0" applyFont="1" applyAlignment="1">
      <alignment horizontal="center" vertical="center" wrapText="1"/>
    </xf>
    <xf numFmtId="9" fontId="0" fillId="0" borderId="0" xfId="2" applyFont="1" applyBorder="1" applyAlignment="1">
      <alignment vertical="center"/>
    </xf>
    <xf numFmtId="0" fontId="26" fillId="0" borderId="0" xfId="0" applyFont="1" applyAlignment="1">
      <alignment horizontal="center" vertical="center"/>
    </xf>
    <xf numFmtId="0" fontId="0" fillId="0" borderId="3" xfId="0" applyBorder="1"/>
    <xf numFmtId="0" fontId="0" fillId="0" borderId="9" xfId="0" applyBorder="1"/>
    <xf numFmtId="0" fontId="2" fillId="0" borderId="6" xfId="0" applyFont="1" applyBorder="1" applyAlignment="1">
      <alignment horizontal="right"/>
    </xf>
    <xf numFmtId="44" fontId="0" fillId="0" borderId="94" xfId="1" applyFont="1" applyBorder="1" applyProtection="1">
      <protection locked="0"/>
    </xf>
    <xf numFmtId="44" fontId="2" fillId="0" borderId="63" xfId="1" applyFont="1" applyBorder="1"/>
    <xf numFmtId="44" fontId="0" fillId="0" borderId="95" xfId="1" applyFont="1" applyBorder="1" applyProtection="1">
      <protection locked="0"/>
    </xf>
    <xf numFmtId="44" fontId="0" fillId="0" borderId="96" xfId="1" applyFont="1" applyBorder="1" applyProtection="1">
      <protection locked="0"/>
    </xf>
    <xf numFmtId="44" fontId="0" fillId="0" borderId="97" xfId="1" applyFont="1" applyBorder="1" applyProtection="1">
      <protection locked="0"/>
    </xf>
    <xf numFmtId="44" fontId="2" fillId="0" borderId="98" xfId="1" applyFont="1" applyBorder="1"/>
    <xf numFmtId="44" fontId="2" fillId="0" borderId="8" xfId="1" applyFont="1" applyBorder="1"/>
    <xf numFmtId="10" fontId="2" fillId="0" borderId="22" xfId="1" applyNumberFormat="1" applyFont="1" applyBorder="1"/>
    <xf numFmtId="0" fontId="0" fillId="0" borderId="22" xfId="0" applyBorder="1" applyAlignment="1">
      <alignment vertical="center"/>
    </xf>
    <xf numFmtId="10" fontId="2" fillId="0" borderId="1" xfId="1" applyNumberFormat="1" applyFont="1" applyBorder="1"/>
    <xf numFmtId="0" fontId="14" fillId="0" borderId="33" xfId="0" applyFont="1" applyBorder="1" applyAlignment="1">
      <alignment horizontal="right"/>
    </xf>
    <xf numFmtId="0" fontId="0" fillId="0" borderId="33" xfId="0" applyBorder="1" applyAlignment="1">
      <alignment horizontal="right"/>
    </xf>
    <xf numFmtId="44" fontId="2" fillId="3" borderId="11" xfId="0" applyNumberFormat="1" applyFont="1" applyFill="1" applyBorder="1" applyAlignment="1">
      <alignment wrapText="1"/>
    </xf>
    <xf numFmtId="165" fontId="11" fillId="3" borderId="30" xfId="2" applyNumberFormat="1" applyFont="1" applyFill="1" applyBorder="1"/>
    <xf numFmtId="165" fontId="11" fillId="5" borderId="30" xfId="2" applyNumberFormat="1" applyFont="1" applyFill="1" applyBorder="1"/>
    <xf numFmtId="165" fontId="11" fillId="0" borderId="30" xfId="2" applyNumberFormat="1" applyFont="1" applyBorder="1"/>
    <xf numFmtId="165" fontId="11" fillId="10" borderId="31" xfId="2" applyNumberFormat="1" applyFont="1" applyFill="1" applyBorder="1"/>
    <xf numFmtId="0" fontId="4" fillId="0" borderId="99" xfId="0" applyFont="1" applyBorder="1" applyAlignment="1">
      <alignment horizontal="center" vertical="center"/>
    </xf>
    <xf numFmtId="44" fontId="0" fillId="0" borderId="100" xfId="1" applyFont="1" applyBorder="1" applyProtection="1">
      <protection locked="0"/>
    </xf>
    <xf numFmtId="44" fontId="0" fillId="0" borderId="70" xfId="1" applyFont="1" applyBorder="1" applyProtection="1">
      <protection locked="0"/>
    </xf>
    <xf numFmtId="44" fontId="0" fillId="0" borderId="101" xfId="1" applyFont="1" applyBorder="1" applyProtection="1">
      <protection locked="0"/>
    </xf>
    <xf numFmtId="0" fontId="4" fillId="0" borderId="5" xfId="0" applyFont="1" applyBorder="1" applyAlignment="1">
      <alignment horizontal="center" vertical="center"/>
    </xf>
    <xf numFmtId="44" fontId="0" fillId="0" borderId="0" xfId="1" applyFont="1"/>
    <xf numFmtId="44" fontId="0" fillId="0" borderId="102" xfId="1" applyFont="1" applyBorder="1" applyProtection="1">
      <protection locked="0"/>
    </xf>
    <xf numFmtId="44" fontId="0" fillId="0" borderId="103" xfId="1" applyFont="1" applyBorder="1" applyProtection="1">
      <protection locked="0"/>
    </xf>
    <xf numFmtId="44" fontId="0" fillId="0" borderId="104" xfId="1" applyFont="1" applyBorder="1" applyProtection="1">
      <protection locked="0"/>
    </xf>
    <xf numFmtId="0" fontId="11" fillId="0" borderId="8" xfId="0" applyFont="1" applyBorder="1"/>
    <xf numFmtId="0" fontId="11" fillId="0" borderId="5" xfId="0" applyFont="1" applyBorder="1"/>
    <xf numFmtId="44" fontId="2" fillId="8" borderId="81" xfId="1" applyFont="1" applyFill="1" applyBorder="1"/>
    <xf numFmtId="44" fontId="2" fillId="8" borderId="71" xfId="1" applyFont="1" applyFill="1" applyBorder="1"/>
    <xf numFmtId="44" fontId="2" fillId="8" borderId="82" xfId="1" applyFont="1" applyFill="1" applyBorder="1"/>
    <xf numFmtId="44" fontId="2" fillId="8" borderId="5" xfId="1" applyFont="1" applyFill="1" applyBorder="1"/>
    <xf numFmtId="44" fontId="0" fillId="0" borderId="105" xfId="1" applyFont="1" applyBorder="1" applyProtection="1">
      <protection locked="0"/>
    </xf>
    <xf numFmtId="44" fontId="0" fillId="0" borderId="106" xfId="1" applyFont="1" applyBorder="1" applyProtection="1">
      <protection locked="0"/>
    </xf>
    <xf numFmtId="44" fontId="0" fillId="0" borderId="107" xfId="1" applyFont="1" applyBorder="1" applyProtection="1">
      <protection locked="0"/>
    </xf>
    <xf numFmtId="44" fontId="2" fillId="8" borderId="63" xfId="1" applyFont="1" applyFill="1" applyBorder="1"/>
    <xf numFmtId="44" fontId="0" fillId="8" borderId="76" xfId="1" applyFont="1" applyFill="1" applyBorder="1" applyProtection="1">
      <protection locked="0"/>
    </xf>
    <xf numFmtId="0" fontId="0" fillId="6" borderId="3" xfId="0" applyFill="1" applyBorder="1"/>
    <xf numFmtId="0" fontId="0" fillId="6" borderId="4" xfId="0" applyFill="1" applyBorder="1"/>
    <xf numFmtId="10" fontId="0" fillId="7" borderId="22" xfId="2" applyNumberFormat="1" applyFont="1" applyFill="1" applyBorder="1" applyAlignment="1">
      <alignment vertical="center"/>
    </xf>
    <xf numFmtId="10" fontId="0" fillId="7" borderId="47" xfId="2" applyNumberFormat="1" applyFont="1" applyFill="1" applyBorder="1" applyAlignment="1">
      <alignment vertical="center"/>
    </xf>
    <xf numFmtId="10" fontId="0" fillId="7" borderId="5" xfId="2" applyNumberFormat="1" applyFont="1" applyFill="1" applyBorder="1" applyAlignment="1">
      <alignment vertical="center"/>
    </xf>
    <xf numFmtId="10" fontId="0" fillId="7" borderId="1" xfId="2" applyNumberFormat="1" applyFont="1" applyFill="1" applyBorder="1" applyAlignment="1">
      <alignment vertical="center"/>
    </xf>
    <xf numFmtId="0" fontId="26" fillId="6" borderId="6" xfId="0" applyFont="1" applyFill="1" applyBorder="1" applyAlignment="1">
      <alignment horizontal="center" vertical="center"/>
    </xf>
    <xf numFmtId="0" fontId="26" fillId="6" borderId="7" xfId="0" applyFont="1" applyFill="1" applyBorder="1" applyAlignment="1">
      <alignment horizontal="center" vertical="center"/>
    </xf>
    <xf numFmtId="0" fontId="26" fillId="6" borderId="8" xfId="0" applyFont="1" applyFill="1" applyBorder="1" applyAlignment="1">
      <alignment horizontal="center" vertical="center"/>
    </xf>
    <xf numFmtId="0" fontId="0" fillId="0" borderId="0" xfId="0" applyAlignment="1">
      <alignment horizontal="left" wrapText="1"/>
    </xf>
    <xf numFmtId="0" fontId="22" fillId="7" borderId="0" xfId="0" applyFont="1" applyFill="1" applyAlignment="1">
      <alignment horizontal="right" wrapText="1"/>
    </xf>
    <xf numFmtId="0" fontId="12" fillId="10" borderId="23" xfId="0" applyFont="1" applyFill="1" applyBorder="1" applyAlignment="1">
      <alignment horizontal="right" vertical="center" wrapText="1"/>
    </xf>
    <xf numFmtId="0" fontId="12" fillId="10" borderId="24" xfId="0" applyFont="1" applyFill="1" applyBorder="1" applyAlignment="1">
      <alignment horizontal="right" vertical="center" wrapText="1"/>
    </xf>
    <xf numFmtId="0" fontId="4" fillId="7" borderId="26" xfId="0" applyFont="1" applyFill="1" applyBorder="1" applyAlignment="1">
      <alignment horizontal="left" vertical="center" wrapText="1"/>
    </xf>
    <xf numFmtId="0" fontId="4" fillId="7" borderId="27" xfId="0" applyFont="1" applyFill="1" applyBorder="1" applyAlignment="1">
      <alignment horizontal="left" vertical="center" wrapText="1"/>
    </xf>
    <xf numFmtId="0" fontId="4" fillId="7" borderId="28" xfId="0" applyFont="1" applyFill="1" applyBorder="1" applyAlignment="1">
      <alignment horizontal="left" vertical="center" wrapText="1"/>
    </xf>
    <xf numFmtId="0" fontId="24" fillId="3" borderId="32" xfId="0" applyFont="1" applyFill="1" applyBorder="1" applyAlignment="1">
      <alignment horizontal="left" wrapText="1"/>
    </xf>
    <xf numFmtId="0" fontId="24" fillId="3" borderId="34" xfId="0" applyFont="1" applyFill="1" applyBorder="1" applyAlignment="1">
      <alignment horizontal="left" wrapText="1"/>
    </xf>
    <xf numFmtId="0" fontId="2" fillId="3" borderId="38" xfId="0" applyFont="1" applyFill="1" applyBorder="1" applyAlignment="1">
      <alignment horizontal="left" wrapText="1"/>
    </xf>
    <xf numFmtId="0" fontId="2" fillId="3" borderId="37" xfId="0" applyFont="1" applyFill="1" applyBorder="1" applyAlignment="1">
      <alignment horizontal="left" wrapText="1"/>
    </xf>
    <xf numFmtId="0" fontId="2" fillId="3" borderId="39" xfId="0" applyFont="1" applyFill="1" applyBorder="1" applyAlignment="1">
      <alignment horizontal="left" wrapText="1"/>
    </xf>
    <xf numFmtId="0" fontId="26" fillId="6" borderId="6"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11" fillId="0" borderId="3" xfId="0" applyFont="1" applyBorder="1" applyAlignment="1">
      <alignment horizontal="right"/>
    </xf>
    <xf numFmtId="0" fontId="11" fillId="0" borderId="42" xfId="0" applyFont="1" applyBorder="1" applyAlignment="1">
      <alignment horizontal="right"/>
    </xf>
    <xf numFmtId="0" fontId="0" fillId="0" borderId="0" xfId="0" applyAlignment="1">
      <alignment horizontal="right" vertical="center"/>
    </xf>
    <xf numFmtId="0" fontId="2" fillId="3" borderId="29" xfId="0" applyFont="1" applyFill="1" applyBorder="1" applyAlignment="1">
      <alignment horizontal="left"/>
    </xf>
    <xf numFmtId="0" fontId="2" fillId="3" borderId="11" xfId="0" applyFont="1" applyFill="1" applyBorder="1" applyAlignment="1">
      <alignment horizontal="left"/>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16" fillId="10" borderId="89" xfId="0" applyFont="1" applyFill="1" applyBorder="1" applyAlignment="1">
      <alignment horizontal="right" wrapText="1"/>
    </xf>
    <xf numFmtId="0" fontId="16" fillId="10" borderId="90" xfId="0" applyFont="1" applyFill="1" applyBorder="1" applyAlignment="1">
      <alignment horizontal="right" wrapText="1"/>
    </xf>
    <xf numFmtId="0" fontId="16" fillId="10" borderId="40" xfId="0" applyFont="1" applyFill="1" applyBorder="1" applyAlignment="1">
      <alignment horizontal="right" wrapText="1"/>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2" fillId="0" borderId="57"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38" xfId="0" applyFont="1" applyBorder="1" applyAlignment="1">
      <alignment horizontal="center" vertical="center" wrapText="1"/>
    </xf>
    <xf numFmtId="165" fontId="11" fillId="0" borderId="55" xfId="2" applyNumberFormat="1" applyFont="1" applyBorder="1" applyAlignment="1">
      <alignment horizontal="center" vertical="center"/>
    </xf>
    <xf numFmtId="165" fontId="11" fillId="0" borderId="68" xfId="2" applyNumberFormat="1" applyFont="1" applyBorder="1" applyAlignment="1">
      <alignment horizontal="center" vertical="center"/>
    </xf>
    <xf numFmtId="165" fontId="11" fillId="0" borderId="56" xfId="2" applyNumberFormat="1" applyFont="1" applyBorder="1" applyAlignment="1">
      <alignment horizontal="center" vertical="center"/>
    </xf>
    <xf numFmtId="10" fontId="11" fillId="0" borderId="55" xfId="2" applyNumberFormat="1" applyFont="1" applyBorder="1" applyAlignment="1">
      <alignment horizontal="center" vertical="center"/>
    </xf>
    <xf numFmtId="10" fontId="11" fillId="0" borderId="68" xfId="2" applyNumberFormat="1" applyFont="1" applyBorder="1" applyAlignment="1">
      <alignment horizontal="center" vertical="center"/>
    </xf>
    <xf numFmtId="10" fontId="11" fillId="0" borderId="56" xfId="2" applyNumberFormat="1" applyFont="1" applyBorder="1" applyAlignment="1">
      <alignment horizontal="center" vertical="center"/>
    </xf>
    <xf numFmtId="164" fontId="0" fillId="0" borderId="85" xfId="1" applyNumberFormat="1" applyFont="1" applyBorder="1" applyAlignment="1">
      <alignment horizontal="center"/>
    </xf>
    <xf numFmtId="164" fontId="0" fillId="0" borderId="86" xfId="1" applyNumberFormat="1" applyFont="1" applyBorder="1" applyAlignment="1">
      <alignment horizontal="center"/>
    </xf>
    <xf numFmtId="164" fontId="0" fillId="0" borderId="87" xfId="1" applyNumberFormat="1" applyFont="1" applyBorder="1" applyAlignment="1">
      <alignment horizontal="center"/>
    </xf>
    <xf numFmtId="0" fontId="4" fillId="3" borderId="6" xfId="0" applyFont="1" applyFill="1" applyBorder="1"/>
    <xf numFmtId="0" fontId="4" fillId="3" borderId="8" xfId="0" applyFont="1" applyFill="1" applyBorder="1"/>
    <xf numFmtId="0" fontId="2" fillId="3" borderId="29" xfId="0" applyFont="1" applyFill="1" applyBorder="1" applyAlignment="1">
      <alignment horizontal="left" wrapText="1"/>
    </xf>
    <xf numFmtId="0" fontId="16" fillId="11" borderId="6" xfId="0" applyFont="1" applyFill="1" applyBorder="1" applyAlignment="1">
      <alignment horizontal="center"/>
    </xf>
    <xf numFmtId="0" fontId="16" fillId="0" borderId="7" xfId="0" applyFont="1" applyBorder="1" applyAlignment="1">
      <alignment horizontal="center"/>
    </xf>
    <xf numFmtId="0" fontId="16" fillId="0" borderId="8" xfId="0" applyFont="1" applyBorder="1" applyAlignment="1">
      <alignment horizontal="center"/>
    </xf>
    <xf numFmtId="0" fontId="9" fillId="6" borderId="48" xfId="0" applyFont="1" applyFill="1" applyBorder="1" applyAlignment="1">
      <alignment horizontal="center" vertical="center"/>
    </xf>
    <xf numFmtId="0" fontId="9" fillId="6" borderId="49" xfId="0" applyFont="1" applyFill="1" applyBorder="1" applyAlignment="1">
      <alignment horizontal="center" vertical="center"/>
    </xf>
    <xf numFmtId="0" fontId="9" fillId="6" borderId="2" xfId="0" applyFont="1" applyFill="1" applyBorder="1" applyAlignment="1">
      <alignment horizontal="center" vertical="center"/>
    </xf>
    <xf numFmtId="0" fontId="17" fillId="3" borderId="6" xfId="0" applyFont="1" applyFill="1" applyBorder="1" applyAlignment="1">
      <alignment horizontal="right" vertical="center"/>
    </xf>
    <xf numFmtId="0" fontId="17" fillId="3" borderId="8" xfId="0" applyFont="1" applyFill="1" applyBorder="1" applyAlignment="1">
      <alignment horizontal="right"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42" xfId="0" applyFont="1" applyBorder="1" applyAlignment="1">
      <alignment horizontal="center" vertical="center"/>
    </xf>
    <xf numFmtId="0" fontId="5" fillId="0" borderId="13" xfId="0" applyFont="1" applyBorder="1" applyAlignment="1">
      <alignment horizontal="center" vertical="center"/>
    </xf>
    <xf numFmtId="0" fontId="5" fillId="0" borderId="72" xfId="0" applyFont="1" applyBorder="1" applyAlignment="1">
      <alignment horizontal="center" vertical="center"/>
    </xf>
    <xf numFmtId="0" fontId="5" fillId="0" borderId="14" xfId="0" applyFont="1" applyBorder="1" applyAlignment="1">
      <alignment horizontal="center" vertical="center"/>
    </xf>
    <xf numFmtId="0" fontId="4" fillId="0" borderId="1" xfId="0" applyFont="1" applyBorder="1" applyAlignment="1">
      <alignment horizontal="center" vertical="center" wrapText="1"/>
    </xf>
    <xf numFmtId="0" fontId="4" fillId="0" borderId="47" xfId="0" applyFont="1" applyBorder="1" applyAlignment="1">
      <alignment horizontal="center" vertical="center" wrapText="1"/>
    </xf>
    <xf numFmtId="0" fontId="17" fillId="6" borderId="48" xfId="0" applyFont="1" applyFill="1" applyBorder="1" applyAlignment="1">
      <alignment horizontal="right" vertical="center"/>
    </xf>
    <xf numFmtId="0" fontId="17" fillId="6" borderId="49" xfId="0" applyFont="1" applyFill="1" applyBorder="1" applyAlignment="1">
      <alignment horizontal="right" vertical="center"/>
    </xf>
    <xf numFmtId="0" fontId="17" fillId="6" borderId="2" xfId="0" applyFont="1" applyFill="1" applyBorder="1" applyAlignment="1">
      <alignment horizontal="right" vertical="center"/>
    </xf>
    <xf numFmtId="0" fontId="17" fillId="10" borderId="6" xfId="0" applyFont="1" applyFill="1" applyBorder="1" applyAlignment="1">
      <alignment horizontal="right" vertical="center"/>
    </xf>
    <xf numFmtId="0" fontId="17" fillId="10" borderId="7" xfId="0" applyFont="1" applyFill="1" applyBorder="1" applyAlignment="1">
      <alignment horizontal="right" vertical="center"/>
    </xf>
    <xf numFmtId="0" fontId="17" fillId="10" borderId="8" xfId="0" applyFont="1" applyFill="1" applyBorder="1" applyAlignment="1">
      <alignment horizontal="right" vertical="center"/>
    </xf>
    <xf numFmtId="0" fontId="0" fillId="0" borderId="0" xfId="0" applyAlignment="1">
      <alignment horizontal="left"/>
    </xf>
    <xf numFmtId="0" fontId="28" fillId="6" borderId="4" xfId="0" applyFont="1" applyFill="1" applyBorder="1" applyAlignment="1">
      <alignment horizontal="right"/>
    </xf>
    <xf numFmtId="0" fontId="0" fillId="6" borderId="4" xfId="0" applyFill="1" applyBorder="1" applyAlignment="1">
      <alignment horizontal="right"/>
    </xf>
    <xf numFmtId="0" fontId="0" fillId="6" borderId="42" xfId="0" applyFill="1" applyBorder="1" applyAlignment="1">
      <alignment horizontal="right"/>
    </xf>
    <xf numFmtId="0" fontId="23" fillId="0" borderId="0" xfId="0" applyFont="1" applyAlignment="1">
      <alignment horizontal="left"/>
    </xf>
    <xf numFmtId="0" fontId="23" fillId="0" borderId="0" xfId="0" applyFont="1" applyAlignment="1">
      <alignment horizontal="left" vertical="center" wrapText="1"/>
    </xf>
    <xf numFmtId="0" fontId="6" fillId="2" borderId="8" xfId="0" applyFont="1" applyFill="1" applyBorder="1" applyAlignment="1">
      <alignment horizontal="left" vertical="center"/>
    </xf>
    <xf numFmtId="0" fontId="28" fillId="6" borderId="4" xfId="0" applyFont="1" applyFill="1" applyBorder="1" applyAlignment="1">
      <alignment horizontal="center"/>
    </xf>
    <xf numFmtId="0" fontId="0" fillId="6" borderId="4" xfId="0" applyFill="1" applyBorder="1" applyAlignment="1">
      <alignment horizontal="center"/>
    </xf>
    <xf numFmtId="0" fontId="23" fillId="0" borderId="0" xfId="0" applyFont="1" applyAlignment="1">
      <alignment horizontal="left" wrapText="1"/>
    </xf>
    <xf numFmtId="0" fontId="17" fillId="9" borderId="6" xfId="0" applyFont="1" applyFill="1" applyBorder="1" applyAlignment="1">
      <alignment horizontal="right" vertical="center"/>
    </xf>
    <xf numFmtId="0" fontId="17" fillId="9" borderId="8" xfId="0" applyFont="1" applyFill="1" applyBorder="1" applyAlignment="1">
      <alignment horizontal="right" vertical="center"/>
    </xf>
    <xf numFmtId="164" fontId="0" fillId="0" borderId="88" xfId="1" applyNumberFormat="1" applyFont="1" applyBorder="1" applyAlignment="1">
      <alignment horizontal="center"/>
    </xf>
    <xf numFmtId="0" fontId="23" fillId="0" borderId="27" xfId="0" applyFont="1" applyBorder="1" applyAlignment="1">
      <alignment horizontal="left" wrapText="1"/>
    </xf>
    <xf numFmtId="0" fontId="11" fillId="10" borderId="23" xfId="0" applyFont="1" applyFill="1" applyBorder="1" applyAlignment="1">
      <alignment horizontal="right" vertical="center" wrapText="1"/>
    </xf>
    <xf numFmtId="0" fontId="11" fillId="10" borderId="24" xfId="0" applyFont="1" applyFill="1" applyBorder="1" applyAlignment="1">
      <alignment horizontal="right" vertical="center" wrapText="1"/>
    </xf>
    <xf numFmtId="165" fontId="11" fillId="0" borderId="58" xfId="2" applyNumberFormat="1" applyFont="1" applyBorder="1" applyAlignment="1">
      <alignment horizontal="center" vertical="center"/>
    </xf>
    <xf numFmtId="165" fontId="11" fillId="0" borderId="84" xfId="2" applyNumberFormat="1" applyFont="1" applyBorder="1" applyAlignment="1">
      <alignment horizontal="center" vertical="center"/>
    </xf>
    <xf numFmtId="165" fontId="11" fillId="0" borderId="59" xfId="2" applyNumberFormat="1" applyFont="1" applyBorder="1" applyAlignment="1">
      <alignment horizontal="center" vertical="center"/>
    </xf>
    <xf numFmtId="0" fontId="9" fillId="6" borderId="48" xfId="0" applyFont="1" applyFill="1" applyBorder="1" applyAlignment="1">
      <alignment horizontal="right" vertical="center"/>
    </xf>
    <xf numFmtId="0" fontId="9" fillId="6" borderId="49" xfId="0" applyFont="1" applyFill="1" applyBorder="1" applyAlignment="1">
      <alignment horizontal="right" vertical="center"/>
    </xf>
    <xf numFmtId="0" fontId="9" fillId="6" borderId="2" xfId="0" applyFont="1" applyFill="1" applyBorder="1" applyAlignment="1">
      <alignment horizontal="right" vertical="center"/>
    </xf>
    <xf numFmtId="0" fontId="0" fillId="6" borderId="42" xfId="0" applyFill="1" applyBorder="1" applyAlignment="1">
      <alignment horizontal="center"/>
    </xf>
    <xf numFmtId="0" fontId="4" fillId="7" borderId="38" xfId="0" applyFont="1" applyFill="1" applyBorder="1" applyAlignment="1">
      <alignment horizontal="left" vertical="center"/>
    </xf>
    <xf numFmtId="0" fontId="4" fillId="7" borderId="37" xfId="0" applyFont="1" applyFill="1" applyBorder="1" applyAlignment="1">
      <alignment horizontal="left" vertical="center"/>
    </xf>
    <xf numFmtId="0" fontId="4" fillId="7" borderId="39" xfId="0" applyFont="1" applyFill="1" applyBorder="1" applyAlignment="1">
      <alignment horizontal="left" vertical="center"/>
    </xf>
    <xf numFmtId="0" fontId="0" fillId="6" borderId="42" xfId="0" applyFill="1" applyBorder="1"/>
    <xf numFmtId="0" fontId="29" fillId="6" borderId="4" xfId="0" applyFont="1" applyFill="1" applyBorder="1" applyAlignment="1">
      <alignment horizontal="left" wrapText="1"/>
    </xf>
    <xf numFmtId="0" fontId="23" fillId="6" borderId="4" xfId="0" applyFont="1" applyFill="1" applyBorder="1" applyAlignment="1">
      <alignment horizontal="left"/>
    </xf>
    <xf numFmtId="0" fontId="23" fillId="6" borderId="42" xfId="0" applyFont="1" applyFill="1" applyBorder="1" applyAlignment="1">
      <alignment horizontal="left"/>
    </xf>
  </cellXfs>
  <cellStyles count="10">
    <cellStyle name="Date" xfId="5" xr:uid="{978A7F1C-8941-4082-A8A8-A409F4BD9A75}"/>
    <cellStyle name="Lien hypertexte" xfId="3" builtinId="8"/>
    <cellStyle name="Milliers [0] 2" xfId="4" xr:uid="{D061C211-C269-4817-9BB7-081396F7CA97}"/>
    <cellStyle name="Monétaire" xfId="1" builtinId="4"/>
    <cellStyle name="Normal" xfId="0" builtinId="0"/>
    <cellStyle name="Pourcentage" xfId="2" builtinId="5"/>
    <cellStyle name="Titre 2" xfId="9" xr:uid="{538755D0-4497-42D6-A7FF-33B789BDE5CA}"/>
    <cellStyle name="Titre 1 2" xfId="8" xr:uid="{E7BA412F-E267-4BC1-B40E-8889ADE65023}"/>
    <cellStyle name="Titre 3 2" xfId="7" xr:uid="{BCB7A744-7DB0-4DA8-952D-36C21B8E08FC}"/>
    <cellStyle name="zTexteMasqué" xfId="6" xr:uid="{3EA8BCD8-02E9-43AA-9323-F64E59A38FE4}"/>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47625</xdr:rowOff>
    </xdr:from>
    <xdr:to>
      <xdr:col>2</xdr:col>
      <xdr:colOff>1712595</xdr:colOff>
      <xdr:row>2</xdr:row>
      <xdr:rowOff>436150</xdr:rowOff>
    </xdr:to>
    <xdr:pic>
      <xdr:nvPicPr>
        <xdr:cNvPr id="3" name="Image 2">
          <a:extLst>
            <a:ext uri="{FF2B5EF4-FFF2-40B4-BE49-F238E27FC236}">
              <a16:creationId xmlns:a16="http://schemas.microsoft.com/office/drawing/2014/main" id="{DFD55D1A-933A-4058-9358-A6CC92EE81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0" y="47625"/>
          <a:ext cx="2112645" cy="708565"/>
        </a:xfrm>
        <a:prstGeom prst="rect">
          <a:avLst/>
        </a:prstGeom>
      </xdr:spPr>
    </xdr:pic>
    <xdr:clientData/>
  </xdr:twoCellAnchor>
  <xdr:twoCellAnchor editAs="oneCell">
    <xdr:from>
      <xdr:col>1</xdr:col>
      <xdr:colOff>76200</xdr:colOff>
      <xdr:row>73</xdr:row>
      <xdr:rowOff>247650</xdr:rowOff>
    </xdr:from>
    <xdr:to>
      <xdr:col>2</xdr:col>
      <xdr:colOff>1792605</xdr:colOff>
      <xdr:row>76</xdr:row>
      <xdr:rowOff>18955</xdr:rowOff>
    </xdr:to>
    <xdr:pic>
      <xdr:nvPicPr>
        <xdr:cNvPr id="4" name="Image 3">
          <a:extLst>
            <a:ext uri="{FF2B5EF4-FFF2-40B4-BE49-F238E27FC236}">
              <a16:creationId xmlns:a16="http://schemas.microsoft.com/office/drawing/2014/main" id="{1117E487-B4AB-4DFF-858F-73865FBC89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0" y="16135350"/>
          <a:ext cx="2116455" cy="6952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114300</xdr:rowOff>
    </xdr:from>
    <xdr:to>
      <xdr:col>2</xdr:col>
      <xdr:colOff>1716405</xdr:colOff>
      <xdr:row>4</xdr:row>
      <xdr:rowOff>38005</xdr:rowOff>
    </xdr:to>
    <xdr:pic>
      <xdr:nvPicPr>
        <xdr:cNvPr id="2" name="Image 1">
          <a:extLst>
            <a:ext uri="{FF2B5EF4-FFF2-40B4-BE49-F238E27FC236}">
              <a16:creationId xmlns:a16="http://schemas.microsoft.com/office/drawing/2014/main" id="{821EB598-8981-4D9C-9D3C-DD41EDEA04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650" y="114300"/>
          <a:ext cx="2116455" cy="704755"/>
        </a:xfrm>
        <a:prstGeom prst="rect">
          <a:avLst/>
        </a:prstGeom>
      </xdr:spPr>
    </xdr:pic>
    <xdr:clientData/>
  </xdr:twoCellAnchor>
  <xdr:twoCellAnchor editAs="oneCell">
    <xdr:from>
      <xdr:col>0</xdr:col>
      <xdr:colOff>752475</xdr:colOff>
      <xdr:row>87</xdr:row>
      <xdr:rowOff>171450</xdr:rowOff>
    </xdr:from>
    <xdr:to>
      <xdr:col>2</xdr:col>
      <xdr:colOff>1716405</xdr:colOff>
      <xdr:row>88</xdr:row>
      <xdr:rowOff>651415</xdr:rowOff>
    </xdr:to>
    <xdr:pic>
      <xdr:nvPicPr>
        <xdr:cNvPr id="3" name="Image 2">
          <a:extLst>
            <a:ext uri="{FF2B5EF4-FFF2-40B4-BE49-F238E27FC236}">
              <a16:creationId xmlns:a16="http://schemas.microsoft.com/office/drawing/2014/main" id="{829D69F6-8D46-400D-9184-CFA0DBB205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2475" y="8534400"/>
          <a:ext cx="2124075" cy="700945"/>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pageSetUpPr fitToPage="1"/>
  </sheetPr>
  <dimension ref="B1:Q108"/>
  <sheetViews>
    <sheetView tabSelected="1" workbookViewId="0"/>
  </sheetViews>
  <sheetFormatPr baseColWidth="10" defaultColWidth="11.42578125" defaultRowHeight="15" x14ac:dyDescent="0.25"/>
  <cols>
    <col min="1" max="1" width="4.5703125" customWidth="1"/>
    <col min="2" max="2" width="6" customWidth="1"/>
    <col min="3" max="3" width="53.28515625" customWidth="1"/>
    <col min="4" max="7" width="20.28515625" customWidth="1"/>
    <col min="8" max="8" width="11.28515625" customWidth="1"/>
    <col min="9" max="9" width="8.28515625" customWidth="1"/>
    <col min="10" max="10" width="11.42578125" customWidth="1"/>
    <col min="11" max="11" width="21.5703125" customWidth="1"/>
    <col min="12" max="12" width="16.7109375" customWidth="1"/>
    <col min="13" max="13" width="14.7109375" customWidth="1"/>
    <col min="14" max="14" width="16.28515625" customWidth="1"/>
    <col min="15" max="15" width="15.7109375" customWidth="1"/>
  </cols>
  <sheetData>
    <row r="1" spans="2:8" ht="6" customHeight="1" thickBot="1" x14ac:dyDescent="0.3"/>
    <row r="2" spans="2:8" ht="19.5" x14ac:dyDescent="0.25">
      <c r="B2" s="237" t="s">
        <v>97</v>
      </c>
      <c r="C2" s="238"/>
      <c r="D2" s="238"/>
      <c r="E2" s="238"/>
      <c r="F2" s="238"/>
      <c r="G2" s="238"/>
      <c r="H2" s="239"/>
    </row>
    <row r="3" spans="2:8" ht="36" customHeight="1" thickBot="1" x14ac:dyDescent="0.3">
      <c r="B3" s="183"/>
      <c r="C3" s="184"/>
      <c r="D3" s="258" t="s">
        <v>84</v>
      </c>
      <c r="E3" s="259"/>
      <c r="F3" s="259"/>
      <c r="G3" s="259"/>
      <c r="H3" s="260"/>
    </row>
    <row r="4" spans="2:8" ht="7.5" customHeight="1" thickBot="1" x14ac:dyDescent="0.3"/>
    <row r="5" spans="2:8" ht="19.5" thickBot="1" x14ac:dyDescent="0.35">
      <c r="B5" s="234" t="s">
        <v>120</v>
      </c>
      <c r="C5" s="235"/>
      <c r="D5" s="235"/>
      <c r="E5" s="235"/>
      <c r="F5" s="235"/>
      <c r="G5" s="235"/>
      <c r="H5" s="236"/>
    </row>
    <row r="6" spans="2:8" ht="9" customHeight="1" thickBot="1" x14ac:dyDescent="0.3"/>
    <row r="7" spans="2:8" ht="20.25" thickBot="1" x14ac:dyDescent="0.3">
      <c r="B7" s="189" t="s">
        <v>87</v>
      </c>
      <c r="C7" s="190"/>
      <c r="D7" s="190"/>
      <c r="E7" s="190"/>
      <c r="F7" s="190"/>
      <c r="G7" s="190"/>
      <c r="H7" s="191"/>
    </row>
    <row r="8" spans="2:8" ht="47.25" customHeight="1" thickBot="1" x14ac:dyDescent="0.3">
      <c r="B8" s="204" t="s">
        <v>113</v>
      </c>
      <c r="C8" s="205"/>
      <c r="D8" s="205"/>
      <c r="E8" s="205"/>
      <c r="F8" s="205"/>
      <c r="G8" s="205"/>
      <c r="H8" s="206"/>
    </row>
    <row r="9" spans="2:8" ht="16.5" thickBot="1" x14ac:dyDescent="0.3">
      <c r="B9" s="173"/>
      <c r="C9" s="172" t="s">
        <v>85</v>
      </c>
      <c r="D9" s="75" t="s">
        <v>0</v>
      </c>
      <c r="E9" s="76" t="s">
        <v>1</v>
      </c>
      <c r="F9" s="84" t="s">
        <v>2</v>
      </c>
      <c r="G9" s="85" t="s">
        <v>3</v>
      </c>
      <c r="H9" s="85" t="s">
        <v>83</v>
      </c>
    </row>
    <row r="10" spans="2:8" x14ac:dyDescent="0.25">
      <c r="B10" s="72" t="s">
        <v>102</v>
      </c>
      <c r="C10" s="144"/>
      <c r="D10" s="129"/>
      <c r="E10" s="130"/>
      <c r="F10" s="169"/>
      <c r="G10" s="174">
        <f>D10+E10+F10</f>
        <v>0</v>
      </c>
      <c r="H10" s="185" t="e">
        <f t="shared" ref="H10:H21" si="0">G10/$G$21</f>
        <v>#DIV/0!</v>
      </c>
    </row>
    <row r="11" spans="2:8" x14ac:dyDescent="0.25">
      <c r="B11" s="72" t="s">
        <v>103</v>
      </c>
      <c r="C11" s="144"/>
      <c r="D11" s="132"/>
      <c r="E11" s="133"/>
      <c r="F11" s="170"/>
      <c r="G11" s="175">
        <f t="shared" ref="G11:G20" si="1">D11+E11+F11</f>
        <v>0</v>
      </c>
      <c r="H11" s="185" t="e">
        <f t="shared" si="0"/>
        <v>#DIV/0!</v>
      </c>
    </row>
    <row r="12" spans="2:8" x14ac:dyDescent="0.25">
      <c r="B12" s="72" t="s">
        <v>104</v>
      </c>
      <c r="C12" s="144"/>
      <c r="D12" s="132"/>
      <c r="E12" s="133"/>
      <c r="F12" s="170"/>
      <c r="G12" s="175">
        <f t="shared" si="1"/>
        <v>0</v>
      </c>
      <c r="H12" s="185" t="e">
        <f t="shared" si="0"/>
        <v>#DIV/0!</v>
      </c>
    </row>
    <row r="13" spans="2:8" x14ac:dyDescent="0.25">
      <c r="B13" s="72" t="s">
        <v>105</v>
      </c>
      <c r="C13" s="144"/>
      <c r="D13" s="132"/>
      <c r="E13" s="133"/>
      <c r="F13" s="170"/>
      <c r="G13" s="175">
        <f t="shared" si="1"/>
        <v>0</v>
      </c>
      <c r="H13" s="185" t="e">
        <f t="shared" si="0"/>
        <v>#DIV/0!</v>
      </c>
    </row>
    <row r="14" spans="2:8" x14ac:dyDescent="0.25">
      <c r="B14" s="72" t="s">
        <v>106</v>
      </c>
      <c r="C14" s="144"/>
      <c r="D14" s="132"/>
      <c r="E14" s="133"/>
      <c r="F14" s="170"/>
      <c r="G14" s="175">
        <f t="shared" si="1"/>
        <v>0</v>
      </c>
      <c r="H14" s="185" t="e">
        <f t="shared" si="0"/>
        <v>#DIV/0!</v>
      </c>
    </row>
    <row r="15" spans="2:8" ht="16.5" thickBot="1" x14ac:dyDescent="0.3">
      <c r="B15" s="207" t="s">
        <v>112</v>
      </c>
      <c r="C15" s="208"/>
      <c r="D15" s="135">
        <f>SUM(D10:D14)</f>
        <v>0</v>
      </c>
      <c r="E15" s="135">
        <f t="shared" ref="E15:G15" si="2">SUM(E10:E14)</f>
        <v>0</v>
      </c>
      <c r="F15" s="135">
        <f t="shared" si="2"/>
        <v>0</v>
      </c>
      <c r="G15" s="182">
        <f t="shared" si="2"/>
        <v>0</v>
      </c>
      <c r="H15" s="186" t="e">
        <f t="shared" si="0"/>
        <v>#DIV/0!</v>
      </c>
    </row>
    <row r="16" spans="2:8" x14ac:dyDescent="0.25">
      <c r="B16" s="72" t="s">
        <v>107</v>
      </c>
      <c r="C16" s="144"/>
      <c r="D16" s="178"/>
      <c r="E16" s="179"/>
      <c r="F16" s="180"/>
      <c r="G16" s="181">
        <f t="shared" si="1"/>
        <v>0</v>
      </c>
      <c r="H16" s="185" t="e">
        <f t="shared" si="0"/>
        <v>#DIV/0!</v>
      </c>
    </row>
    <row r="17" spans="2:8" x14ac:dyDescent="0.25">
      <c r="B17" s="72" t="s">
        <v>108</v>
      </c>
      <c r="C17" s="144"/>
      <c r="D17" s="132"/>
      <c r="E17" s="133"/>
      <c r="F17" s="170"/>
      <c r="G17" s="175">
        <f t="shared" si="1"/>
        <v>0</v>
      </c>
      <c r="H17" s="185" t="e">
        <f t="shared" si="0"/>
        <v>#DIV/0!</v>
      </c>
    </row>
    <row r="18" spans="2:8" x14ac:dyDescent="0.25">
      <c r="B18" s="72" t="s">
        <v>109</v>
      </c>
      <c r="C18" s="144"/>
      <c r="D18" s="132"/>
      <c r="E18" s="133"/>
      <c r="F18" s="170"/>
      <c r="G18" s="175">
        <f t="shared" si="1"/>
        <v>0</v>
      </c>
      <c r="H18" s="185" t="e">
        <f t="shared" si="0"/>
        <v>#DIV/0!</v>
      </c>
    </row>
    <row r="19" spans="2:8" x14ac:dyDescent="0.25">
      <c r="B19" s="72" t="s">
        <v>110</v>
      </c>
      <c r="C19" s="144"/>
      <c r="D19" s="132"/>
      <c r="E19" s="133"/>
      <c r="F19" s="170"/>
      <c r="G19" s="175">
        <f t="shared" si="1"/>
        <v>0</v>
      </c>
      <c r="H19" s="185" t="e">
        <f t="shared" si="0"/>
        <v>#DIV/0!</v>
      </c>
    </row>
    <row r="20" spans="2:8" ht="15.75" thickBot="1" x14ac:dyDescent="0.3">
      <c r="B20" s="72" t="s">
        <v>111</v>
      </c>
      <c r="C20" s="143"/>
      <c r="D20" s="135"/>
      <c r="E20" s="136"/>
      <c r="F20" s="171"/>
      <c r="G20" s="176">
        <f t="shared" si="1"/>
        <v>0</v>
      </c>
      <c r="H20" s="185" t="e">
        <f t="shared" si="0"/>
        <v>#DIV/0!</v>
      </c>
    </row>
    <row r="21" spans="2:8" ht="15.75" thickBot="1" x14ac:dyDescent="0.3">
      <c r="B21" s="90" t="s">
        <v>3</v>
      </c>
      <c r="C21" s="145"/>
      <c r="D21" s="79">
        <f>SUM(D15+SUM(D16:D20))</f>
        <v>0</v>
      </c>
      <c r="E21" s="79">
        <f>SUM(E15+SUM(E16:E20))</f>
        <v>0</v>
      </c>
      <c r="F21" s="79">
        <f>SUM(F15+SUM(F16:F20))</f>
        <v>0</v>
      </c>
      <c r="G21" s="177">
        <f>D21+E21+F21</f>
        <v>0</v>
      </c>
      <c r="H21" s="187" t="e">
        <f t="shared" si="0"/>
        <v>#DIV/0!</v>
      </c>
    </row>
    <row r="22" spans="2:8" ht="15.75" thickBot="1" x14ac:dyDescent="0.3"/>
    <row r="23" spans="2:8" ht="20.25" thickBot="1" x14ac:dyDescent="0.3">
      <c r="B23" s="189" t="s">
        <v>114</v>
      </c>
      <c r="C23" s="190"/>
      <c r="D23" s="190"/>
      <c r="E23" s="190"/>
      <c r="F23" s="190"/>
      <c r="G23" s="190"/>
      <c r="H23" s="191"/>
    </row>
    <row r="24" spans="2:8" ht="16.5" thickBot="1" x14ac:dyDescent="0.3">
      <c r="B24" s="173"/>
      <c r="C24" s="172" t="s">
        <v>85</v>
      </c>
      <c r="D24" s="75" t="s">
        <v>0</v>
      </c>
      <c r="E24" s="76" t="s">
        <v>1</v>
      </c>
      <c r="F24" s="84" t="s">
        <v>2</v>
      </c>
      <c r="G24" s="85" t="s">
        <v>3</v>
      </c>
      <c r="H24" s="85" t="s">
        <v>83</v>
      </c>
    </row>
    <row r="25" spans="2:8" x14ac:dyDescent="0.25">
      <c r="B25" s="72" t="s">
        <v>102</v>
      </c>
      <c r="C25" s="144"/>
      <c r="D25" s="129"/>
      <c r="E25" s="130"/>
      <c r="F25" s="169"/>
      <c r="G25" s="174">
        <f>D25+E25+F25</f>
        <v>0</v>
      </c>
      <c r="H25" s="188" t="e">
        <f>G25/$G$36</f>
        <v>#DIV/0!</v>
      </c>
    </row>
    <row r="26" spans="2:8" x14ac:dyDescent="0.25">
      <c r="B26" s="72" t="s">
        <v>103</v>
      </c>
      <c r="C26" s="144"/>
      <c r="D26" s="132"/>
      <c r="E26" s="133"/>
      <c r="F26" s="170"/>
      <c r="G26" s="175">
        <f t="shared" ref="G26:G29" si="3">D26+E26+F26</f>
        <v>0</v>
      </c>
      <c r="H26" s="185" t="e">
        <f t="shared" ref="H26:H36" si="4">G26/$G$36</f>
        <v>#DIV/0!</v>
      </c>
    </row>
    <row r="27" spans="2:8" x14ac:dyDescent="0.25">
      <c r="B27" s="72" t="s">
        <v>104</v>
      </c>
      <c r="C27" s="144"/>
      <c r="D27" s="132"/>
      <c r="E27" s="133"/>
      <c r="F27" s="170"/>
      <c r="G27" s="175">
        <f t="shared" si="3"/>
        <v>0</v>
      </c>
      <c r="H27" s="185" t="e">
        <f t="shared" si="4"/>
        <v>#DIV/0!</v>
      </c>
    </row>
    <row r="28" spans="2:8" x14ac:dyDescent="0.25">
      <c r="B28" s="72" t="s">
        <v>105</v>
      </c>
      <c r="C28" s="144"/>
      <c r="D28" s="132"/>
      <c r="E28" s="133"/>
      <c r="F28" s="170"/>
      <c r="G28" s="175">
        <f t="shared" si="3"/>
        <v>0</v>
      </c>
      <c r="H28" s="185" t="e">
        <f t="shared" si="4"/>
        <v>#DIV/0!</v>
      </c>
    </row>
    <row r="29" spans="2:8" x14ac:dyDescent="0.25">
      <c r="B29" s="72" t="s">
        <v>106</v>
      </c>
      <c r="C29" s="144"/>
      <c r="D29" s="132"/>
      <c r="E29" s="133"/>
      <c r="F29" s="170"/>
      <c r="G29" s="175">
        <f t="shared" si="3"/>
        <v>0</v>
      </c>
      <c r="H29" s="185" t="e">
        <f t="shared" si="4"/>
        <v>#DIV/0!</v>
      </c>
    </row>
    <row r="30" spans="2:8" ht="16.5" thickBot="1" x14ac:dyDescent="0.3">
      <c r="B30" s="207" t="s">
        <v>112</v>
      </c>
      <c r="C30" s="208"/>
      <c r="D30" s="135">
        <f>SUM(D25:D29)</f>
        <v>0</v>
      </c>
      <c r="E30" s="135">
        <f t="shared" ref="E30" si="5">SUM(E25:E29)</f>
        <v>0</v>
      </c>
      <c r="F30" s="135">
        <f t="shared" ref="F30" si="6">SUM(F25:F29)</f>
        <v>0</v>
      </c>
      <c r="G30" s="182">
        <f t="shared" ref="G30" si="7">SUM(G25:G29)</f>
        <v>0</v>
      </c>
      <c r="H30" s="186" t="e">
        <f t="shared" si="4"/>
        <v>#DIV/0!</v>
      </c>
    </row>
    <row r="31" spans="2:8" x14ac:dyDescent="0.25">
      <c r="B31" s="72" t="s">
        <v>107</v>
      </c>
      <c r="C31" s="144"/>
      <c r="D31" s="178"/>
      <c r="E31" s="179"/>
      <c r="F31" s="180"/>
      <c r="G31" s="181">
        <f t="shared" ref="G31:G35" si="8">D31+E31+F31</f>
        <v>0</v>
      </c>
      <c r="H31" s="188" t="e">
        <f t="shared" si="4"/>
        <v>#DIV/0!</v>
      </c>
    </row>
    <row r="32" spans="2:8" x14ac:dyDescent="0.25">
      <c r="B32" s="72" t="s">
        <v>108</v>
      </c>
      <c r="C32" s="144"/>
      <c r="D32" s="132"/>
      <c r="E32" s="133"/>
      <c r="F32" s="170"/>
      <c r="G32" s="175">
        <f t="shared" si="8"/>
        <v>0</v>
      </c>
      <c r="H32" s="185" t="e">
        <f t="shared" si="4"/>
        <v>#DIV/0!</v>
      </c>
    </row>
    <row r="33" spans="2:17" x14ac:dyDescent="0.25">
      <c r="B33" s="72" t="s">
        <v>109</v>
      </c>
      <c r="C33" s="144"/>
      <c r="D33" s="132"/>
      <c r="E33" s="133"/>
      <c r="F33" s="170"/>
      <c r="G33" s="175">
        <f t="shared" si="8"/>
        <v>0</v>
      </c>
      <c r="H33" s="185" t="e">
        <f t="shared" si="4"/>
        <v>#DIV/0!</v>
      </c>
    </row>
    <row r="34" spans="2:17" x14ac:dyDescent="0.25">
      <c r="B34" s="72" t="s">
        <v>110</v>
      </c>
      <c r="C34" s="144"/>
      <c r="D34" s="132"/>
      <c r="E34" s="133"/>
      <c r="F34" s="170"/>
      <c r="G34" s="175">
        <f t="shared" si="8"/>
        <v>0</v>
      </c>
      <c r="H34" s="185" t="e">
        <f t="shared" si="4"/>
        <v>#DIV/0!</v>
      </c>
    </row>
    <row r="35" spans="2:17" ht="15.75" thickBot="1" x14ac:dyDescent="0.3">
      <c r="B35" s="72" t="s">
        <v>111</v>
      </c>
      <c r="C35" s="143"/>
      <c r="D35" s="135"/>
      <c r="E35" s="136"/>
      <c r="F35" s="171"/>
      <c r="G35" s="176">
        <f t="shared" si="8"/>
        <v>0</v>
      </c>
      <c r="H35" s="185" t="e">
        <f t="shared" si="4"/>
        <v>#DIV/0!</v>
      </c>
    </row>
    <row r="36" spans="2:17" ht="15.75" thickBot="1" x14ac:dyDescent="0.3">
      <c r="B36" s="90" t="s">
        <v>3</v>
      </c>
      <c r="C36" s="145"/>
      <c r="D36" s="79">
        <f>SUM(D30+SUM(D31:D35))</f>
        <v>0</v>
      </c>
      <c r="E36" s="79">
        <f>SUM(E30+SUM(E31:E35))</f>
        <v>0</v>
      </c>
      <c r="F36" s="79">
        <f>SUM(F30+SUM(F31:F35))</f>
        <v>0</v>
      </c>
      <c r="G36" s="177">
        <f>D36+E36+F36</f>
        <v>0</v>
      </c>
      <c r="H36" s="187" t="e">
        <f t="shared" si="4"/>
        <v>#DIV/0!</v>
      </c>
    </row>
    <row r="37" spans="2:17" ht="11.25" customHeight="1" x14ac:dyDescent="0.25"/>
    <row r="38" spans="2:17" ht="15.75" customHeight="1" x14ac:dyDescent="0.25">
      <c r="B38" s="209" t="s">
        <v>115</v>
      </c>
      <c r="C38" s="209"/>
      <c r="D38" s="61" t="e">
        <f>(G15+G30)/(G21+G36)</f>
        <v>#DIV/0!</v>
      </c>
      <c r="E38" s="9" t="s">
        <v>116</v>
      </c>
    </row>
    <row r="39" spans="2:17" ht="16.5" customHeight="1" thickBot="1" x14ac:dyDescent="0.3"/>
    <row r="40" spans="2:17" ht="16.5" thickBot="1" x14ac:dyDescent="0.3">
      <c r="B40" s="242"/>
      <c r="C40" s="243"/>
      <c r="D40" s="106" t="s">
        <v>0</v>
      </c>
      <c r="E40" s="107" t="s">
        <v>1</v>
      </c>
      <c r="F40" s="108" t="s">
        <v>2</v>
      </c>
      <c r="G40" s="249" t="s">
        <v>3</v>
      </c>
      <c r="H40" s="249" t="s">
        <v>4</v>
      </c>
    </row>
    <row r="41" spans="2:17" ht="15.75" thickBot="1" x14ac:dyDescent="0.3">
      <c r="B41" s="244"/>
      <c r="C41" s="245"/>
      <c r="D41" s="246" t="s">
        <v>5</v>
      </c>
      <c r="E41" s="247"/>
      <c r="F41" s="248"/>
      <c r="G41" s="250"/>
      <c r="H41" s="250"/>
    </row>
    <row r="42" spans="2:17" ht="15" customHeight="1" thickBot="1" x14ac:dyDescent="0.3">
      <c r="B42" s="231" t="s">
        <v>6</v>
      </c>
      <c r="C42" s="232"/>
      <c r="D42" s="25">
        <f>D43+D44+D45</f>
        <v>0</v>
      </c>
      <c r="E42" s="109">
        <f>E43+E44+E45</f>
        <v>0</v>
      </c>
      <c r="F42" s="110">
        <f>F43+F44+F45</f>
        <v>0</v>
      </c>
      <c r="G42" s="37">
        <f>D42+E42+F42</f>
        <v>0</v>
      </c>
      <c r="H42" s="7" t="e">
        <f>G42/$G$65</f>
        <v>#DIV/0!</v>
      </c>
    </row>
    <row r="43" spans="2:17" ht="15" customHeight="1" x14ac:dyDescent="0.25">
      <c r="B43" s="1"/>
      <c r="C43" s="3" t="s">
        <v>7</v>
      </c>
      <c r="D43" s="120"/>
      <c r="E43" s="121"/>
      <c r="F43" s="122"/>
      <c r="G43" s="38">
        <f>D43+E43+F43</f>
        <v>0</v>
      </c>
      <c r="H43" s="6"/>
    </row>
    <row r="44" spans="2:17" ht="15" customHeight="1" x14ac:dyDescent="0.25">
      <c r="B44" s="1"/>
      <c r="C44" s="3" t="s">
        <v>8</v>
      </c>
      <c r="D44" s="123"/>
      <c r="E44" s="124"/>
      <c r="F44" s="125"/>
      <c r="G44" s="39">
        <f t="shared" ref="G44:G64" si="9">D44+E44+F44</f>
        <v>0</v>
      </c>
      <c r="H44" s="6"/>
    </row>
    <row r="45" spans="2:17" ht="15" customHeight="1" thickBot="1" x14ac:dyDescent="0.3">
      <c r="B45" s="2"/>
      <c r="C45" s="4" t="s">
        <v>9</v>
      </c>
      <c r="D45" s="126"/>
      <c r="E45" s="127"/>
      <c r="F45" s="128"/>
      <c r="G45" s="40">
        <f t="shared" si="9"/>
        <v>0</v>
      </c>
      <c r="H45" s="6"/>
    </row>
    <row r="46" spans="2:17" ht="15" customHeight="1" thickBot="1" x14ac:dyDescent="0.3">
      <c r="B46" s="217" t="s">
        <v>10</v>
      </c>
      <c r="C46" s="218"/>
      <c r="D46" s="26">
        <f>D47+D48</f>
        <v>0</v>
      </c>
      <c r="E46" s="111">
        <f>E47+E48</f>
        <v>0</v>
      </c>
      <c r="F46" s="112">
        <f>F47+F48</f>
        <v>0</v>
      </c>
      <c r="G46" s="37">
        <f>D46+E46+F46</f>
        <v>0</v>
      </c>
      <c r="H46" s="7" t="e">
        <f>G46/$G$65</f>
        <v>#DIV/0!</v>
      </c>
    </row>
    <row r="47" spans="2:17" ht="15" customHeight="1" x14ac:dyDescent="0.25">
      <c r="B47" s="1"/>
      <c r="C47" s="3" t="s">
        <v>101</v>
      </c>
      <c r="D47" s="120"/>
      <c r="E47" s="121"/>
      <c r="F47" s="122"/>
      <c r="G47" s="38">
        <f t="shared" si="9"/>
        <v>0</v>
      </c>
      <c r="H47" s="6"/>
      <c r="Q47" s="142"/>
    </row>
    <row r="48" spans="2:17" s="9" customFormat="1" ht="15" customHeight="1" thickBot="1" x14ac:dyDescent="0.3">
      <c r="B48" s="1"/>
      <c r="C48" s="3" t="s">
        <v>11</v>
      </c>
      <c r="D48" s="126"/>
      <c r="E48" s="127"/>
      <c r="F48" s="128"/>
      <c r="G48" s="40">
        <f t="shared" si="9"/>
        <v>0</v>
      </c>
      <c r="H48" s="6"/>
      <c r="Q48" s="140"/>
    </row>
    <row r="49" spans="2:17" s="9" customFormat="1" ht="15" customHeight="1" thickBot="1" x14ac:dyDescent="0.3">
      <c r="B49" s="217" t="s">
        <v>12</v>
      </c>
      <c r="C49" s="218"/>
      <c r="D49" s="26">
        <f>D50+D51</f>
        <v>0</v>
      </c>
      <c r="E49" s="111">
        <f>E50+E51</f>
        <v>0</v>
      </c>
      <c r="F49" s="112">
        <f>F50+F51</f>
        <v>0</v>
      </c>
      <c r="G49" s="37">
        <f>D49+E49+F49</f>
        <v>0</v>
      </c>
      <c r="H49" s="7" t="e">
        <f>G49/$G$65</f>
        <v>#DIV/0!</v>
      </c>
      <c r="Q49" s="141"/>
    </row>
    <row r="50" spans="2:17" ht="15" customHeight="1" x14ac:dyDescent="0.25">
      <c r="B50" s="1"/>
      <c r="C50" s="3" t="s">
        <v>13</v>
      </c>
      <c r="D50" s="120"/>
      <c r="E50" s="121"/>
      <c r="F50" s="122"/>
      <c r="G50" s="38">
        <f t="shared" si="9"/>
        <v>0</v>
      </c>
      <c r="H50" s="6"/>
      <c r="I50" s="63"/>
      <c r="Q50" s="141"/>
    </row>
    <row r="51" spans="2:17" ht="15" customHeight="1" thickBot="1" x14ac:dyDescent="0.3">
      <c r="B51" s="1"/>
      <c r="C51" s="3" t="s">
        <v>14</v>
      </c>
      <c r="D51" s="126"/>
      <c r="E51" s="127"/>
      <c r="F51" s="128"/>
      <c r="G51" s="40">
        <f t="shared" si="9"/>
        <v>0</v>
      </c>
      <c r="H51" s="6"/>
      <c r="Q51" s="141"/>
    </row>
    <row r="52" spans="2:17" ht="15" customHeight="1" thickBot="1" x14ac:dyDescent="0.3">
      <c r="B52" s="217" t="s">
        <v>15</v>
      </c>
      <c r="C52" s="218"/>
      <c r="D52" s="26">
        <f>D53+D54</f>
        <v>0</v>
      </c>
      <c r="E52" s="111">
        <f>E53+E54</f>
        <v>0</v>
      </c>
      <c r="F52" s="112">
        <f>F53+F54</f>
        <v>0</v>
      </c>
      <c r="G52" s="37">
        <f>D52+E52+F52</f>
        <v>0</v>
      </c>
      <c r="H52" s="7" t="e">
        <f>G52/$G$65</f>
        <v>#DIV/0!</v>
      </c>
      <c r="Q52" s="141"/>
    </row>
    <row r="53" spans="2:17" ht="15" customHeight="1" x14ac:dyDescent="0.25">
      <c r="B53" s="1"/>
      <c r="C53" s="3" t="s">
        <v>16</v>
      </c>
      <c r="D53" s="120"/>
      <c r="E53" s="121"/>
      <c r="F53" s="122"/>
      <c r="G53" s="38">
        <f t="shared" si="9"/>
        <v>0</v>
      </c>
      <c r="H53" s="6"/>
      <c r="I53" s="45"/>
      <c r="Q53" s="141"/>
    </row>
    <row r="54" spans="2:17" ht="15" customHeight="1" thickBot="1" x14ac:dyDescent="0.3">
      <c r="B54" s="1"/>
      <c r="C54" s="5" t="s">
        <v>17</v>
      </c>
      <c r="D54" s="126"/>
      <c r="E54" s="127"/>
      <c r="F54" s="128"/>
      <c r="G54" s="40">
        <f t="shared" si="9"/>
        <v>0</v>
      </c>
      <c r="H54" s="6"/>
      <c r="I54" s="45"/>
      <c r="Q54" s="141"/>
    </row>
    <row r="55" spans="2:17" ht="15" customHeight="1" thickBot="1" x14ac:dyDescent="0.3">
      <c r="B55" s="231" t="s">
        <v>18</v>
      </c>
      <c r="C55" s="232"/>
      <c r="D55" s="25">
        <f>D56+D57+D58</f>
        <v>0</v>
      </c>
      <c r="E55" s="109">
        <f>E56+E57+E58</f>
        <v>0</v>
      </c>
      <c r="F55" s="110">
        <f>F56+F57+F58</f>
        <v>0</v>
      </c>
      <c r="G55" s="37">
        <f>D55+E55+F55</f>
        <v>0</v>
      </c>
      <c r="H55" s="7" t="e">
        <f>G55/$G$65</f>
        <v>#DIV/0!</v>
      </c>
      <c r="I55" s="45"/>
      <c r="Q55" s="141"/>
    </row>
    <row r="56" spans="2:17" ht="15" customHeight="1" x14ac:dyDescent="0.25">
      <c r="B56" s="1"/>
      <c r="C56" s="3" t="s">
        <v>19</v>
      </c>
      <c r="D56" s="120"/>
      <c r="E56" s="121"/>
      <c r="F56" s="122"/>
      <c r="G56" s="38">
        <f t="shared" si="9"/>
        <v>0</v>
      </c>
      <c r="H56" s="6"/>
      <c r="Q56" s="141"/>
    </row>
    <row r="57" spans="2:17" ht="15" customHeight="1" x14ac:dyDescent="0.25">
      <c r="B57" s="1"/>
      <c r="C57" s="3" t="s">
        <v>20</v>
      </c>
      <c r="D57" s="123"/>
      <c r="E57" s="124"/>
      <c r="F57" s="125"/>
      <c r="G57" s="39">
        <f t="shared" si="9"/>
        <v>0</v>
      </c>
      <c r="H57" s="6"/>
      <c r="I57" s="45"/>
      <c r="Q57" s="141"/>
    </row>
    <row r="58" spans="2:17" ht="15" customHeight="1" thickBot="1" x14ac:dyDescent="0.3">
      <c r="B58" s="2"/>
      <c r="C58" s="4" t="s">
        <v>21</v>
      </c>
      <c r="D58" s="126"/>
      <c r="E58" s="127"/>
      <c r="F58" s="128"/>
      <c r="G58" s="40">
        <f t="shared" si="9"/>
        <v>0</v>
      </c>
      <c r="H58" s="6"/>
      <c r="I58" s="45"/>
      <c r="Q58" s="141"/>
    </row>
    <row r="59" spans="2:17" ht="15" customHeight="1" thickBot="1" x14ac:dyDescent="0.3">
      <c r="B59" s="217" t="s">
        <v>22</v>
      </c>
      <c r="C59" s="263"/>
      <c r="D59" s="26">
        <f>D60+D61+D62+D63+D64</f>
        <v>0</v>
      </c>
      <c r="E59" s="111">
        <f>E60+E61+E62+E63+E64</f>
        <v>0</v>
      </c>
      <c r="F59" s="112">
        <f>F60+F61+F62+F63+F64</f>
        <v>0</v>
      </c>
      <c r="G59" s="37">
        <f>D59+E59+F59</f>
        <v>0</v>
      </c>
      <c r="H59" s="7" t="e">
        <f>G59/$G$65</f>
        <v>#DIV/0!</v>
      </c>
    </row>
    <row r="60" spans="2:17" ht="15" customHeight="1" x14ac:dyDescent="0.25">
      <c r="B60" s="1"/>
      <c r="C60" s="3" t="s">
        <v>23</v>
      </c>
      <c r="D60" s="120"/>
      <c r="E60" s="121"/>
      <c r="F60" s="122"/>
      <c r="G60" s="38">
        <f t="shared" si="9"/>
        <v>0</v>
      </c>
      <c r="H60" s="6"/>
    </row>
    <row r="61" spans="2:17" ht="15" customHeight="1" x14ac:dyDescent="0.25">
      <c r="B61" s="1"/>
      <c r="C61" s="5" t="s">
        <v>24</v>
      </c>
      <c r="D61" s="123"/>
      <c r="E61" s="124"/>
      <c r="F61" s="125"/>
      <c r="G61" s="39">
        <f t="shared" si="9"/>
        <v>0</v>
      </c>
      <c r="H61" s="6"/>
      <c r="Q61" s="142"/>
    </row>
    <row r="62" spans="2:17" ht="15" customHeight="1" x14ac:dyDescent="0.25">
      <c r="B62" s="1"/>
      <c r="C62" s="3" t="s">
        <v>25</v>
      </c>
      <c r="D62" s="123"/>
      <c r="E62" s="124"/>
      <c r="F62" s="125"/>
      <c r="G62" s="39">
        <f t="shared" si="9"/>
        <v>0</v>
      </c>
      <c r="H62" s="6"/>
      <c r="Q62" s="140"/>
    </row>
    <row r="63" spans="2:17" ht="15" customHeight="1" x14ac:dyDescent="0.25">
      <c r="B63" s="1"/>
      <c r="C63" s="3" t="s">
        <v>26</v>
      </c>
      <c r="D63" s="123"/>
      <c r="E63" s="124"/>
      <c r="F63" s="125"/>
      <c r="G63" s="39">
        <f t="shared" si="9"/>
        <v>0</v>
      </c>
      <c r="H63" s="6"/>
      <c r="Q63" s="141"/>
    </row>
    <row r="64" spans="2:17" s="9" customFormat="1" ht="15" customHeight="1" thickBot="1" x14ac:dyDescent="0.3">
      <c r="B64" s="2"/>
      <c r="C64" s="4" t="s">
        <v>27</v>
      </c>
      <c r="D64" s="126"/>
      <c r="E64" s="127"/>
      <c r="F64" s="128"/>
      <c r="G64" s="40">
        <f t="shared" si="9"/>
        <v>0</v>
      </c>
      <c r="H64" s="6"/>
      <c r="Q64" s="141"/>
    </row>
    <row r="65" spans="2:17" ht="18" customHeight="1" thickBot="1" x14ac:dyDescent="0.3">
      <c r="B65" s="240" t="s">
        <v>28</v>
      </c>
      <c r="C65" s="241"/>
      <c r="D65" s="64">
        <f>D42+D46+D49+D52+D55+D59</f>
        <v>0</v>
      </c>
      <c r="E65" s="113">
        <f>E42+E46+E49+E52+E55+E59</f>
        <v>0</v>
      </c>
      <c r="F65" s="114">
        <f>F42+F46+F49+F52+F55+F59</f>
        <v>0</v>
      </c>
      <c r="G65" s="65">
        <f>G42+G46+G49+G52+G55+G59</f>
        <v>0</v>
      </c>
      <c r="H65" s="66" t="e">
        <f>G65/$G$65</f>
        <v>#DIV/0!</v>
      </c>
      <c r="Q65" s="141"/>
    </row>
    <row r="66" spans="2:17" ht="29.25" customHeight="1" thickBot="1" x14ac:dyDescent="0.3">
      <c r="B66" s="251" t="s">
        <v>29</v>
      </c>
      <c r="C66" s="252"/>
      <c r="D66" s="252"/>
      <c r="E66" s="252"/>
      <c r="F66" s="253"/>
      <c r="G66" s="116">
        <f>IF(G65*4%&gt;50000,50000,G65*4%)</f>
        <v>0</v>
      </c>
      <c r="H66" s="104"/>
      <c r="Q66" s="141"/>
    </row>
    <row r="67" spans="2:17" ht="30" customHeight="1" thickBot="1" x14ac:dyDescent="0.3">
      <c r="B67" s="254" t="s">
        <v>30</v>
      </c>
      <c r="C67" s="255"/>
      <c r="D67" s="255"/>
      <c r="E67" s="255"/>
      <c r="F67" s="256"/>
      <c r="G67" s="117">
        <f>G65+G66</f>
        <v>0</v>
      </c>
      <c r="H67" s="35"/>
      <c r="Q67" s="141"/>
    </row>
    <row r="68" spans="2:17" ht="16.5" customHeight="1" x14ac:dyDescent="0.25">
      <c r="B68" s="96"/>
      <c r="C68" s="96"/>
      <c r="D68" s="97"/>
      <c r="E68" s="97"/>
      <c r="F68" s="97"/>
      <c r="G68" s="98"/>
      <c r="H68" s="99"/>
      <c r="Q68" s="141"/>
    </row>
    <row r="69" spans="2:17" x14ac:dyDescent="0.25">
      <c r="B69" s="261" t="s">
        <v>31</v>
      </c>
      <c r="C69" s="261"/>
      <c r="D69" s="261"/>
      <c r="E69" s="261"/>
      <c r="F69" s="261"/>
      <c r="G69" s="261"/>
      <c r="H69" s="261"/>
      <c r="Q69" s="141"/>
    </row>
    <row r="70" spans="2:17" s="9" customFormat="1" ht="41.45" customHeight="1" x14ac:dyDescent="0.25">
      <c r="B70" s="262" t="s">
        <v>32</v>
      </c>
      <c r="C70" s="262"/>
      <c r="D70" s="262"/>
      <c r="E70" s="262"/>
      <c r="F70" s="262"/>
      <c r="G70" s="262"/>
      <c r="H70" s="262"/>
      <c r="Q70" s="141"/>
    </row>
    <row r="71" spans="2:17" s="9" customFormat="1" ht="28.5" customHeight="1" x14ac:dyDescent="0.25">
      <c r="B71" s="192" t="s">
        <v>93</v>
      </c>
      <c r="C71" s="192"/>
      <c r="D71" s="192"/>
      <c r="E71" s="192"/>
      <c r="F71" s="192"/>
      <c r="G71" s="192"/>
      <c r="H71" s="192"/>
      <c r="Q71" s="141"/>
    </row>
    <row r="72" spans="2:17" ht="21.75" customHeight="1" x14ac:dyDescent="0.25">
      <c r="B72" s="257" t="s">
        <v>33</v>
      </c>
      <c r="C72" s="257"/>
      <c r="D72" s="257"/>
      <c r="E72" s="257"/>
      <c r="F72" s="257"/>
      <c r="G72" s="257"/>
      <c r="H72" s="257"/>
      <c r="Q72" s="141"/>
    </row>
    <row r="73" spans="2:17" ht="30" customHeight="1" x14ac:dyDescent="0.25">
      <c r="B73" s="192" t="s">
        <v>117</v>
      </c>
      <c r="C73" s="192"/>
      <c r="D73" s="192"/>
      <c r="E73" s="192"/>
      <c r="F73" s="192"/>
      <c r="G73" s="192"/>
      <c r="H73" s="192"/>
    </row>
    <row r="74" spans="2:17" ht="20.25" customHeight="1" thickBot="1" x14ac:dyDescent="0.3"/>
    <row r="75" spans="2:17" ht="36.75" customHeight="1" x14ac:dyDescent="0.25">
      <c r="B75" s="276" t="s">
        <v>98</v>
      </c>
      <c r="C75" s="277"/>
      <c r="D75" s="277"/>
      <c r="E75" s="277"/>
      <c r="F75" s="277"/>
      <c r="G75" s="277"/>
      <c r="H75" s="278"/>
    </row>
    <row r="76" spans="2:17" ht="15.75" thickBot="1" x14ac:dyDescent="0.3">
      <c r="B76" s="183"/>
      <c r="C76" s="184"/>
      <c r="D76" s="284" t="s">
        <v>91</v>
      </c>
      <c r="E76" s="285"/>
      <c r="F76" s="285"/>
      <c r="G76" s="285"/>
      <c r="H76" s="286"/>
    </row>
    <row r="77" spans="2:17" ht="15.75" x14ac:dyDescent="0.25">
      <c r="B77" s="280" t="s">
        <v>34</v>
      </c>
      <c r="C77" s="281"/>
      <c r="D77" s="281"/>
      <c r="E77" s="281"/>
      <c r="F77" s="281"/>
      <c r="G77" s="281"/>
      <c r="H77" s="282"/>
    </row>
    <row r="78" spans="2:17" ht="44.25" customHeight="1" x14ac:dyDescent="0.25">
      <c r="B78" s="212"/>
      <c r="C78" s="213"/>
      <c r="D78" s="11" t="s">
        <v>0</v>
      </c>
      <c r="E78" s="11" t="s">
        <v>1</v>
      </c>
      <c r="F78" s="19" t="s">
        <v>2</v>
      </c>
      <c r="G78" s="24" t="s">
        <v>3</v>
      </c>
      <c r="H78" s="20" t="s">
        <v>4</v>
      </c>
    </row>
    <row r="79" spans="2:17" ht="15.75" x14ac:dyDescent="0.25">
      <c r="B79" s="233" t="s">
        <v>35</v>
      </c>
      <c r="C79" s="211"/>
      <c r="D79" s="27">
        <f>SUM(D81:D83)</f>
        <v>0</v>
      </c>
      <c r="E79" s="27">
        <f t="shared" ref="E79:F79" si="10">SUM(E81:E83)</f>
        <v>0</v>
      </c>
      <c r="F79" s="27">
        <f t="shared" si="10"/>
        <v>0</v>
      </c>
      <c r="G79" s="41">
        <f>SUM(G81:G83)</f>
        <v>0</v>
      </c>
      <c r="H79" s="21" t="e">
        <f>G79/G90</f>
        <v>#DIV/0!</v>
      </c>
    </row>
    <row r="80" spans="2:17" ht="15.75" x14ac:dyDescent="0.25">
      <c r="B80" s="53"/>
      <c r="C80" s="50" t="s">
        <v>36</v>
      </c>
      <c r="D80" s="118"/>
      <c r="E80" s="118"/>
      <c r="F80" s="119"/>
      <c r="G80" s="51"/>
      <c r="H80" s="52"/>
    </row>
    <row r="81" spans="2:8" ht="15.75" x14ac:dyDescent="0.25">
      <c r="B81" s="219" t="s">
        <v>37</v>
      </c>
      <c r="C81" s="42" t="s">
        <v>38</v>
      </c>
      <c r="D81" s="43">
        <f>D21</f>
        <v>0</v>
      </c>
      <c r="E81" s="43">
        <f>E21</f>
        <v>0</v>
      </c>
      <c r="F81" s="43">
        <f>F21</f>
        <v>0</v>
      </c>
      <c r="G81" s="55">
        <f>D81+E81+F81</f>
        <v>0</v>
      </c>
      <c r="H81" s="222" t="e">
        <f>(G81+G82+G83)/G90</f>
        <v>#DIV/0!</v>
      </c>
    </row>
    <row r="82" spans="2:8" ht="30" x14ac:dyDescent="0.25">
      <c r="B82" s="220"/>
      <c r="C82" s="58" t="s">
        <v>39</v>
      </c>
      <c r="D82" s="68">
        <f>D35</f>
        <v>0</v>
      </c>
      <c r="E82" s="68">
        <f>E35</f>
        <v>0</v>
      </c>
      <c r="F82" s="68">
        <f>F35</f>
        <v>0</v>
      </c>
      <c r="G82" s="59">
        <f>D82+E82+F82</f>
        <v>0</v>
      </c>
      <c r="H82" s="223"/>
    </row>
    <row r="83" spans="2:8" ht="15.75" x14ac:dyDescent="0.25">
      <c r="B83" s="221"/>
      <c r="C83" s="67" t="s">
        <v>40</v>
      </c>
      <c r="D83" s="228"/>
      <c r="E83" s="229"/>
      <c r="F83" s="230"/>
      <c r="G83" s="47">
        <f>D94</f>
        <v>0</v>
      </c>
      <c r="H83" s="224"/>
    </row>
    <row r="84" spans="2:8" ht="15.75" x14ac:dyDescent="0.25">
      <c r="B84" s="210" t="s">
        <v>41</v>
      </c>
      <c r="C84" s="211"/>
      <c r="D84" s="27"/>
      <c r="E84" s="27"/>
      <c r="F84" s="27"/>
      <c r="G84" s="54">
        <f>SUM(G85:G89)</f>
        <v>0</v>
      </c>
      <c r="H84" s="21" t="e">
        <f>G84/G90</f>
        <v>#DIV/0!</v>
      </c>
    </row>
    <row r="85" spans="2:8" ht="15.75" x14ac:dyDescent="0.25">
      <c r="B85" s="219" t="s">
        <v>42</v>
      </c>
      <c r="C85" s="42" t="s">
        <v>43</v>
      </c>
      <c r="D85" s="139"/>
      <c r="E85" s="139"/>
      <c r="F85" s="139"/>
      <c r="G85" s="55">
        <f t="shared" ref="G85:G89" si="11">D85+E85+F85</f>
        <v>0</v>
      </c>
      <c r="H85" s="225" t="e">
        <f>(G85+G86+G87)/G90</f>
        <v>#DIV/0!</v>
      </c>
    </row>
    <row r="86" spans="2:8" ht="30" x14ac:dyDescent="0.25">
      <c r="B86" s="220"/>
      <c r="C86" s="70" t="s">
        <v>44</v>
      </c>
      <c r="D86" s="68">
        <f>D80*4000</f>
        <v>0</v>
      </c>
      <c r="E86" s="68">
        <f t="shared" ref="E86:F86" si="12">E80*4000</f>
        <v>0</v>
      </c>
      <c r="F86" s="68">
        <f t="shared" si="12"/>
        <v>0</v>
      </c>
      <c r="G86" s="71">
        <f t="shared" si="11"/>
        <v>0</v>
      </c>
      <c r="H86" s="226"/>
    </row>
    <row r="87" spans="2:8" ht="15.75" x14ac:dyDescent="0.25">
      <c r="B87" s="221"/>
      <c r="C87" s="49" t="s">
        <v>80</v>
      </c>
      <c r="D87" s="228"/>
      <c r="E87" s="229"/>
      <c r="F87" s="230"/>
      <c r="G87" s="69">
        <f>D95</f>
        <v>0</v>
      </c>
      <c r="H87" s="227"/>
    </row>
    <row r="88" spans="2:8" ht="15.75" x14ac:dyDescent="0.25">
      <c r="B88" s="16"/>
      <c r="C88" s="14" t="s">
        <v>45</v>
      </c>
      <c r="D88" s="31"/>
      <c r="E88" s="31"/>
      <c r="F88" s="31"/>
      <c r="G88" s="56">
        <f>D88+E88+F88</f>
        <v>0</v>
      </c>
      <c r="H88" s="23" t="e">
        <f>G88/G90</f>
        <v>#DIV/0!</v>
      </c>
    </row>
    <row r="89" spans="2:8" ht="30" x14ac:dyDescent="0.25">
      <c r="B89" s="13"/>
      <c r="C89" s="14" t="s">
        <v>46</v>
      </c>
      <c r="D89" s="29">
        <f>D80*3500</f>
        <v>0</v>
      </c>
      <c r="E89" s="29">
        <f t="shared" ref="E89:F89" si="13">E80*3500</f>
        <v>0</v>
      </c>
      <c r="F89" s="29">
        <f t="shared" si="13"/>
        <v>0</v>
      </c>
      <c r="G89" s="57">
        <f t="shared" si="11"/>
        <v>0</v>
      </c>
      <c r="H89" s="22" t="e">
        <f>G89/G90</f>
        <v>#DIV/0!</v>
      </c>
    </row>
    <row r="90" spans="2:8" ht="19.5" thickBot="1" x14ac:dyDescent="0.35">
      <c r="B90" s="214" t="s">
        <v>47</v>
      </c>
      <c r="C90" s="215"/>
      <c r="D90" s="215"/>
      <c r="E90" s="215"/>
      <c r="F90" s="216"/>
      <c r="G90" s="102">
        <f>G79+G84</f>
        <v>0</v>
      </c>
      <c r="H90" s="103" t="e">
        <f>H79+H84</f>
        <v>#DIV/0!</v>
      </c>
    </row>
    <row r="91" spans="2:8" ht="16.5" thickTop="1" thickBot="1" x14ac:dyDescent="0.3"/>
    <row r="92" spans="2:8" ht="16.5" thickTop="1" x14ac:dyDescent="0.25">
      <c r="B92" s="196" t="s">
        <v>49</v>
      </c>
      <c r="C92" s="197"/>
      <c r="D92" s="198"/>
      <c r="E92" s="9"/>
      <c r="F92" s="9"/>
      <c r="G92" s="9"/>
      <c r="H92" s="9"/>
    </row>
    <row r="93" spans="2:8" x14ac:dyDescent="0.25">
      <c r="B93" s="199" t="s">
        <v>51</v>
      </c>
      <c r="C93" s="200"/>
      <c r="D93" s="158">
        <f>D94+D95</f>
        <v>0</v>
      </c>
      <c r="E93" t="s">
        <v>52</v>
      </c>
    </row>
    <row r="94" spans="2:8" ht="30" x14ac:dyDescent="0.25">
      <c r="B94" s="13"/>
      <c r="C94" s="14" t="s">
        <v>53</v>
      </c>
      <c r="D94" s="36">
        <f>IF(G65*2.4%&gt;30000,30000,G65*2.4%)</f>
        <v>0</v>
      </c>
    </row>
    <row r="95" spans="2:8" ht="30" x14ac:dyDescent="0.25">
      <c r="B95" s="13"/>
      <c r="C95" s="14" t="s">
        <v>79</v>
      </c>
      <c r="D95" s="36">
        <f>IF(G65*1.6%&gt;20000,20000,G65*1.6%)</f>
        <v>0</v>
      </c>
    </row>
    <row r="96" spans="2:8" x14ac:dyDescent="0.25">
      <c r="B96" s="201" t="s">
        <v>90</v>
      </c>
      <c r="C96" s="202"/>
      <c r="D96" s="203"/>
    </row>
    <row r="97" spans="2:8" ht="45.75" thickBot="1" x14ac:dyDescent="0.3">
      <c r="B97" s="8"/>
      <c r="C97" s="17" t="s">
        <v>54</v>
      </c>
      <c r="D97" s="60" t="e">
        <f>IF(G97="oui",(G42+G46+G49+G52+G55)*27%*H85,0)</f>
        <v>#DIV/0!</v>
      </c>
      <c r="E97" s="10" t="s">
        <v>55</v>
      </c>
      <c r="F97" s="10" t="s">
        <v>56</v>
      </c>
      <c r="G97" s="138" t="s">
        <v>48</v>
      </c>
    </row>
    <row r="98" spans="2:8" ht="16.5" thickTop="1" thickBot="1" x14ac:dyDescent="0.3"/>
    <row r="99" spans="2:8" ht="16.5" thickTop="1" x14ac:dyDescent="0.25">
      <c r="B99" s="196" t="s">
        <v>57</v>
      </c>
      <c r="C99" s="197"/>
      <c r="D99" s="198"/>
      <c r="E99" s="9"/>
      <c r="F99" s="9"/>
      <c r="G99" s="9"/>
      <c r="H99" s="9"/>
    </row>
    <row r="100" spans="2:8" x14ac:dyDescent="0.25">
      <c r="B100" s="13"/>
      <c r="C100" s="156" t="s">
        <v>58</v>
      </c>
      <c r="D100" s="36">
        <f>G85+G86</f>
        <v>0</v>
      </c>
    </row>
    <row r="101" spans="2:8" x14ac:dyDescent="0.25">
      <c r="B101" s="13"/>
      <c r="C101" s="156" t="s">
        <v>89</v>
      </c>
      <c r="D101" s="36">
        <f>D95</f>
        <v>0</v>
      </c>
    </row>
    <row r="102" spans="2:8" x14ac:dyDescent="0.25">
      <c r="B102" s="13"/>
      <c r="C102" s="157" t="s">
        <v>59</v>
      </c>
      <c r="D102" s="36" t="e">
        <f>D97</f>
        <v>#DIV/0!</v>
      </c>
    </row>
    <row r="103" spans="2:8" ht="16.5" thickBot="1" x14ac:dyDescent="0.3">
      <c r="B103" s="194" t="s">
        <v>60</v>
      </c>
      <c r="C103" s="195"/>
      <c r="D103" s="105" t="e">
        <f>D100+D101+D102</f>
        <v>#DIV/0!</v>
      </c>
    </row>
    <row r="104" spans="2:8" ht="15.75" thickTop="1" x14ac:dyDescent="0.25"/>
    <row r="106" spans="2:8" ht="36.75" customHeight="1" x14ac:dyDescent="0.3">
      <c r="B106" s="193" t="s">
        <v>88</v>
      </c>
      <c r="C106" s="193"/>
      <c r="D106" s="61" t="e">
        <f>(G86+G89)/G90</f>
        <v>#DIV/0!</v>
      </c>
    </row>
    <row r="108" spans="2:8" x14ac:dyDescent="0.25">
      <c r="B108" t="s">
        <v>119</v>
      </c>
    </row>
  </sheetData>
  <protectedRanges>
    <protectedRange algorithmName="SHA-512" hashValue="rge6rNiGRp5+C3nNaAGoWRTog3Z12Jg56136Kf80tVjXJ7/1gUjiyUoLUSZOY7+KFzgsMs0Eo83hXz+PEWkKEQ==" saltValue="yZpYNH4q8NiMSWBHEYdFeg==" spinCount="100000" sqref="D42:H42 D46:H46 D49:H49 D52:H52 D55:H55 D59:H59 D65:H65 G66:G67" name="Plage1"/>
  </protectedRanges>
  <mergeCells count="46">
    <mergeCell ref="B5:H5"/>
    <mergeCell ref="B2:H2"/>
    <mergeCell ref="B75:H75"/>
    <mergeCell ref="B65:C65"/>
    <mergeCell ref="B40:C41"/>
    <mergeCell ref="D41:F41"/>
    <mergeCell ref="G40:G41"/>
    <mergeCell ref="H40:H41"/>
    <mergeCell ref="B66:F66"/>
    <mergeCell ref="B67:F67"/>
    <mergeCell ref="B72:H72"/>
    <mergeCell ref="D3:H3"/>
    <mergeCell ref="B69:H69"/>
    <mergeCell ref="B71:H71"/>
    <mergeCell ref="B70:H70"/>
    <mergeCell ref="B59:C59"/>
    <mergeCell ref="B42:C42"/>
    <mergeCell ref="B23:H23"/>
    <mergeCell ref="B79:C79"/>
    <mergeCell ref="B81:B83"/>
    <mergeCell ref="D76:H76"/>
    <mergeCell ref="B77:H77"/>
    <mergeCell ref="B49:C49"/>
    <mergeCell ref="B52:C52"/>
    <mergeCell ref="B55:C55"/>
    <mergeCell ref="B85:B87"/>
    <mergeCell ref="H81:H83"/>
    <mergeCell ref="H85:H87"/>
    <mergeCell ref="D83:F83"/>
    <mergeCell ref="D87:F87"/>
    <mergeCell ref="B7:H7"/>
    <mergeCell ref="B73:H73"/>
    <mergeCell ref="B106:C106"/>
    <mergeCell ref="B103:C103"/>
    <mergeCell ref="B99:D99"/>
    <mergeCell ref="B93:C93"/>
    <mergeCell ref="B96:D96"/>
    <mergeCell ref="B8:H8"/>
    <mergeCell ref="B15:C15"/>
    <mergeCell ref="B30:C30"/>
    <mergeCell ref="B38:C38"/>
    <mergeCell ref="B92:D92"/>
    <mergeCell ref="B84:C84"/>
    <mergeCell ref="B78:C78"/>
    <mergeCell ref="B90:F90"/>
    <mergeCell ref="B46:C46"/>
  </mergeCells>
  <phoneticPr fontId="25" type="noConversion"/>
  <conditionalFormatting sqref="D38">
    <cfRule type="cellIs" dxfId="19" priority="1" operator="lessThan">
      <formula>0.2</formula>
    </cfRule>
  </conditionalFormatting>
  <conditionalFormatting sqref="D103">
    <cfRule type="cellIs" dxfId="18" priority="17" operator="greaterThan">
      <formula>1500000</formula>
    </cfRule>
  </conditionalFormatting>
  <conditionalFormatting sqref="D106">
    <cfRule type="cellIs" dxfId="17" priority="16" operator="greaterThan">
      <formula>50%</formula>
    </cfRule>
  </conditionalFormatting>
  <conditionalFormatting sqref="G67">
    <cfRule type="cellIs" dxfId="16" priority="4" operator="notEqual">
      <formula>$G$90</formula>
    </cfRule>
  </conditionalFormatting>
  <conditionalFormatting sqref="G90">
    <cfRule type="cellIs" dxfId="15" priority="3" operator="notEqual">
      <formula>$G$67</formula>
    </cfRule>
  </conditionalFormatting>
  <conditionalFormatting sqref="H52">
    <cfRule type="cellIs" dxfId="14" priority="21" operator="greaterThan">
      <formula>0.25</formula>
    </cfRule>
  </conditionalFormatting>
  <conditionalFormatting sqref="H79">
    <cfRule type="cellIs" dxfId="13" priority="20" operator="lessThan">
      <formula>0.2</formula>
    </cfRule>
  </conditionalFormatting>
  <conditionalFormatting sqref="H81:H83">
    <cfRule type="cellIs" dxfId="12" priority="11" operator="lessThan">
      <formula>0.2</formula>
    </cfRule>
  </conditionalFormatting>
  <conditionalFormatting sqref="H84">
    <cfRule type="cellIs" dxfId="11" priority="19" operator="greaterThan">
      <formula>0.8</formula>
    </cfRule>
  </conditionalFormatting>
  <conditionalFormatting sqref="H85">
    <cfRule type="cellIs" dxfId="10" priority="18" operator="greaterThan">
      <formula>0.4</formula>
    </cfRule>
  </conditionalFormatting>
  <conditionalFormatting sqref="I53:I55">
    <cfRule type="cellIs" dxfId="9" priority="15" operator="greaterThan">
      <formula>0.8</formula>
    </cfRule>
  </conditionalFormatting>
  <conditionalFormatting sqref="I57:I58">
    <cfRule type="cellIs" dxfId="8" priority="5" operator="greaterThan">
      <formula>0.8</formula>
    </cfRule>
  </conditionalFormatting>
  <pageMargins left="0.70866141732283472" right="0.70866141732283472" top="0.74803149606299213" bottom="0.74803149606299213" header="0.31496062992125984" footer="0.31496062992125984"/>
  <pageSetup scale="57" fitToHeight="0" orientation="portrait" r:id="rId1"/>
  <headerFooter>
    <oddHeader>&amp;LPRIMA Québec&amp;CAppel R29 - Budget Volet PME</oddHeader>
    <oddFooter>Page &amp;P de &amp;N</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Feuil1!$A$3:$A$4</xm:f>
          </x14:formula1>
          <xm:sqref>G97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B1:I122"/>
  <sheetViews>
    <sheetView zoomScaleNormal="100" workbookViewId="0"/>
  </sheetViews>
  <sheetFormatPr baseColWidth="10" defaultColWidth="11.42578125" defaultRowHeight="15" x14ac:dyDescent="0.25"/>
  <cols>
    <col min="1" max="1" width="3.7109375" customWidth="1"/>
    <col min="2" max="2" width="6" customWidth="1"/>
    <col min="3" max="3" width="53.28515625" customWidth="1"/>
    <col min="4" max="7" width="20.28515625" customWidth="1"/>
    <col min="8" max="8" width="11.28515625" customWidth="1"/>
    <col min="9" max="9" width="20.140625" customWidth="1"/>
    <col min="10" max="10" width="13.7109375" customWidth="1"/>
    <col min="11" max="11" width="21.28515625" customWidth="1"/>
    <col min="12" max="13" width="15.7109375" customWidth="1"/>
    <col min="14" max="14" width="13.7109375" customWidth="1"/>
    <col min="15" max="16" width="15.5703125" customWidth="1"/>
    <col min="19" max="19" width="20.7109375" customWidth="1"/>
    <col min="20" max="20" width="17.7109375" customWidth="1"/>
    <col min="21" max="21" width="15.5703125" customWidth="1"/>
    <col min="22" max="22" width="15.7109375" customWidth="1"/>
  </cols>
  <sheetData>
    <row r="1" spans="2:8" ht="5.25" customHeight="1" thickBot="1" x14ac:dyDescent="0.3"/>
    <row r="2" spans="2:8" ht="29.25" customHeight="1" x14ac:dyDescent="0.25">
      <c r="B2" s="276" t="s">
        <v>95</v>
      </c>
      <c r="C2" s="277"/>
      <c r="D2" s="277"/>
      <c r="E2" s="277"/>
      <c r="F2" s="277"/>
      <c r="G2" s="277"/>
      <c r="H2" s="278"/>
    </row>
    <row r="3" spans="2:8" ht="15.75" thickBot="1" x14ac:dyDescent="0.3">
      <c r="B3" s="183"/>
      <c r="C3" s="184"/>
      <c r="D3" s="264" t="s">
        <v>84</v>
      </c>
      <c r="E3" s="265"/>
      <c r="F3" s="265"/>
      <c r="G3" s="265"/>
      <c r="H3" s="279"/>
    </row>
    <row r="4" spans="2:8" ht="7.5" customHeight="1" thickBot="1" x14ac:dyDescent="0.3"/>
    <row r="5" spans="2:8" ht="19.5" thickBot="1" x14ac:dyDescent="0.35">
      <c r="B5" s="234" t="s">
        <v>120</v>
      </c>
      <c r="C5" s="235"/>
      <c r="D5" s="235"/>
      <c r="E5" s="235"/>
      <c r="F5" s="235"/>
      <c r="G5" s="235"/>
      <c r="H5" s="236"/>
    </row>
    <row r="6" spans="2:8" ht="9" customHeight="1" thickBot="1" x14ac:dyDescent="0.3"/>
    <row r="7" spans="2:8" ht="14.25" customHeight="1" thickBot="1" x14ac:dyDescent="0.3">
      <c r="B7" s="204" t="s">
        <v>100</v>
      </c>
      <c r="C7" s="190"/>
      <c r="D7" s="190"/>
      <c r="E7" s="190"/>
      <c r="F7" s="190"/>
      <c r="G7" s="190"/>
      <c r="H7" s="191"/>
    </row>
    <row r="8" spans="2:8" ht="14.25" customHeight="1" thickBot="1" x14ac:dyDescent="0.3">
      <c r="B8" s="74"/>
      <c r="C8" s="167" t="s">
        <v>85</v>
      </c>
      <c r="D8" s="163" t="s">
        <v>0</v>
      </c>
      <c r="E8" s="76" t="s">
        <v>1</v>
      </c>
      <c r="F8" s="84" t="s">
        <v>2</v>
      </c>
      <c r="G8" s="85" t="s">
        <v>3</v>
      </c>
      <c r="H8" s="85" t="s">
        <v>83</v>
      </c>
    </row>
    <row r="9" spans="2:8" ht="14.25" customHeight="1" x14ac:dyDescent="0.25">
      <c r="B9" s="72" t="s">
        <v>107</v>
      </c>
      <c r="C9" s="72"/>
      <c r="D9" s="164"/>
      <c r="E9" s="164"/>
      <c r="F9" s="131"/>
      <c r="G9" s="81">
        <f>D9+E9+F9</f>
        <v>0</v>
      </c>
      <c r="H9" s="153" t="e">
        <f>G9/$G$19</f>
        <v>#DIV/0!</v>
      </c>
    </row>
    <row r="10" spans="2:8" ht="14.25" customHeight="1" x14ac:dyDescent="0.25">
      <c r="B10" s="72" t="s">
        <v>108</v>
      </c>
      <c r="C10" s="72"/>
      <c r="D10" s="168"/>
      <c r="E10" s="133"/>
      <c r="F10" s="134"/>
      <c r="G10" s="82">
        <f>D11+E10+F10</f>
        <v>0</v>
      </c>
      <c r="H10" s="153" t="e">
        <f>G10/$G$19</f>
        <v>#DIV/0!</v>
      </c>
    </row>
    <row r="11" spans="2:8" ht="14.25" customHeight="1" x14ac:dyDescent="0.25">
      <c r="B11" s="72" t="s">
        <v>109</v>
      </c>
      <c r="C11" s="72"/>
      <c r="D11" s="165"/>
      <c r="E11" s="133"/>
      <c r="F11" s="134"/>
      <c r="G11" s="82">
        <f>D12+E11+F11</f>
        <v>0</v>
      </c>
      <c r="H11" s="153" t="e">
        <f>G11/$G$19</f>
        <v>#DIV/0!</v>
      </c>
    </row>
    <row r="12" spans="2:8" ht="14.25" customHeight="1" x14ac:dyDescent="0.25">
      <c r="B12" s="72" t="s">
        <v>110</v>
      </c>
      <c r="C12" s="72"/>
      <c r="D12" s="165"/>
      <c r="E12" s="133"/>
      <c r="F12" s="134"/>
      <c r="G12" s="82">
        <f t="shared" ref="G12:G18" si="0">D12+E12+F12</f>
        <v>0</v>
      </c>
      <c r="H12" s="153" t="e">
        <f>G12/$G$19</f>
        <v>#DIV/0!</v>
      </c>
    </row>
    <row r="13" spans="2:8" ht="14.25" customHeight="1" x14ac:dyDescent="0.25">
      <c r="B13" s="72" t="s">
        <v>111</v>
      </c>
      <c r="C13" s="72"/>
      <c r="D13" s="165"/>
      <c r="E13" s="133"/>
      <c r="F13" s="134"/>
      <c r="G13" s="82">
        <f t="shared" si="0"/>
        <v>0</v>
      </c>
      <c r="H13" s="153" t="e">
        <f>G13/$G$19</f>
        <v>#DIV/0!</v>
      </c>
    </row>
    <row r="14" spans="2:8" ht="14.25" customHeight="1" x14ac:dyDescent="0.25">
      <c r="B14" s="72" t="s">
        <v>121</v>
      </c>
      <c r="C14" s="72"/>
      <c r="D14" s="165"/>
      <c r="E14" s="133"/>
      <c r="F14" s="134"/>
      <c r="G14" s="82">
        <f t="shared" si="0"/>
        <v>0</v>
      </c>
      <c r="H14" s="153" t="e">
        <f>G14/$G$19</f>
        <v>#DIV/0!</v>
      </c>
    </row>
    <row r="15" spans="2:8" ht="14.25" customHeight="1" x14ac:dyDescent="0.25">
      <c r="B15" s="72" t="s">
        <v>122</v>
      </c>
      <c r="C15" s="72"/>
      <c r="D15" s="165"/>
      <c r="E15" s="133"/>
      <c r="F15" s="134"/>
      <c r="G15" s="82">
        <f t="shared" si="0"/>
        <v>0</v>
      </c>
      <c r="H15" s="153" t="e">
        <f>G15/$G$19</f>
        <v>#DIV/0!</v>
      </c>
    </row>
    <row r="16" spans="2:8" ht="14.25" customHeight="1" x14ac:dyDescent="0.25">
      <c r="B16" s="72" t="s">
        <v>123</v>
      </c>
      <c r="C16" s="72"/>
      <c r="D16" s="165"/>
      <c r="E16" s="133"/>
      <c r="F16" s="134"/>
      <c r="G16" s="82">
        <f t="shared" si="0"/>
        <v>0</v>
      </c>
      <c r="H16" s="153" t="e">
        <f>G16/$G$19</f>
        <v>#DIV/0!</v>
      </c>
    </row>
    <row r="17" spans="2:8" ht="14.25" customHeight="1" x14ac:dyDescent="0.25">
      <c r="B17" s="72" t="s">
        <v>124</v>
      </c>
      <c r="C17" s="72"/>
      <c r="D17" s="165"/>
      <c r="E17" s="133"/>
      <c r="F17" s="134"/>
      <c r="G17" s="82">
        <f t="shared" si="0"/>
        <v>0</v>
      </c>
      <c r="H17" s="153" t="e">
        <f>G17/$G$19</f>
        <v>#DIV/0!</v>
      </c>
    </row>
    <row r="18" spans="2:8" ht="14.25" customHeight="1" thickBot="1" x14ac:dyDescent="0.3">
      <c r="B18" s="73" t="s">
        <v>125</v>
      </c>
      <c r="C18" s="73"/>
      <c r="D18" s="166"/>
      <c r="E18" s="136"/>
      <c r="F18" s="137"/>
      <c r="G18" s="83">
        <f t="shared" si="0"/>
        <v>0</v>
      </c>
      <c r="H18" s="153" t="e">
        <f>G18/$G$19</f>
        <v>#DIV/0!</v>
      </c>
    </row>
    <row r="19" spans="2:8" ht="14.25" customHeight="1" thickBot="1" x14ac:dyDescent="0.3">
      <c r="B19" s="90" t="s">
        <v>3</v>
      </c>
      <c r="C19" s="145"/>
      <c r="D19" s="79">
        <f>SUM(D9:D18)</f>
        <v>0</v>
      </c>
      <c r="E19" s="80">
        <f t="shared" ref="E19:F19" si="1">SUM(E9:E18)</f>
        <v>0</v>
      </c>
      <c r="F19" s="86">
        <f t="shared" si="1"/>
        <v>0</v>
      </c>
      <c r="G19" s="87">
        <f>SUM(G9:G18)</f>
        <v>0</v>
      </c>
      <c r="H19" s="87"/>
    </row>
    <row r="20" spans="2:8" ht="14.25" customHeight="1" thickBot="1" x14ac:dyDescent="0.3"/>
    <row r="21" spans="2:8" ht="14.25" customHeight="1" thickBot="1" x14ac:dyDescent="0.3">
      <c r="B21" s="189" t="s">
        <v>86</v>
      </c>
      <c r="C21" s="190"/>
      <c r="D21" s="190"/>
      <c r="E21" s="190"/>
      <c r="F21" s="190"/>
      <c r="G21" s="190"/>
      <c r="H21" s="191"/>
    </row>
    <row r="22" spans="2:8" ht="14.25" customHeight="1" thickBot="1" x14ac:dyDescent="0.3">
      <c r="B22" s="74"/>
      <c r="C22" s="75" t="s">
        <v>85</v>
      </c>
      <c r="D22" s="75" t="s">
        <v>0</v>
      </c>
      <c r="E22" s="76" t="s">
        <v>1</v>
      </c>
      <c r="F22" s="84" t="s">
        <v>2</v>
      </c>
      <c r="G22" s="85" t="s">
        <v>3</v>
      </c>
      <c r="H22" s="85" t="s">
        <v>83</v>
      </c>
    </row>
    <row r="23" spans="2:8" ht="14.25" customHeight="1" x14ac:dyDescent="0.25">
      <c r="B23" s="72" t="s">
        <v>107</v>
      </c>
      <c r="C23" s="144"/>
      <c r="D23" s="129"/>
      <c r="E23" s="130"/>
      <c r="F23" s="131"/>
      <c r="G23" s="81">
        <f>D23+E23+F23</f>
        <v>0</v>
      </c>
      <c r="H23" s="154" t="e">
        <f>G23/$G$33</f>
        <v>#DIV/0!</v>
      </c>
    </row>
    <row r="24" spans="2:8" ht="14.25" customHeight="1" x14ac:dyDescent="0.25">
      <c r="B24" s="72" t="s">
        <v>108</v>
      </c>
      <c r="C24" s="144"/>
      <c r="D24" s="132"/>
      <c r="E24" s="133"/>
      <c r="F24" s="134"/>
      <c r="G24" s="82">
        <f t="shared" ref="G24:G32" si="2">D24+E24+F24</f>
        <v>0</v>
      </c>
      <c r="H24" s="72" t="e">
        <f>G24/$G$33</f>
        <v>#DIV/0!</v>
      </c>
    </row>
    <row r="25" spans="2:8" ht="14.25" customHeight="1" x14ac:dyDescent="0.25">
      <c r="B25" s="72" t="s">
        <v>109</v>
      </c>
      <c r="C25" s="144"/>
      <c r="D25" s="132"/>
      <c r="E25" s="133"/>
      <c r="F25" s="134"/>
      <c r="G25" s="82">
        <f t="shared" si="2"/>
        <v>0</v>
      </c>
      <c r="H25" s="72" t="e">
        <f>G25/$G$33</f>
        <v>#DIV/0!</v>
      </c>
    </row>
    <row r="26" spans="2:8" ht="14.25" customHeight="1" x14ac:dyDescent="0.25">
      <c r="B26" s="72" t="s">
        <v>110</v>
      </c>
      <c r="C26" s="144"/>
      <c r="D26" s="132"/>
      <c r="E26" s="133"/>
      <c r="F26" s="134"/>
      <c r="G26" s="82">
        <f t="shared" si="2"/>
        <v>0</v>
      </c>
      <c r="H26" s="72" t="e">
        <f>G26/$G$33</f>
        <v>#DIV/0!</v>
      </c>
    </row>
    <row r="27" spans="2:8" ht="14.25" customHeight="1" x14ac:dyDescent="0.25">
      <c r="B27" s="72" t="s">
        <v>111</v>
      </c>
      <c r="C27" s="144"/>
      <c r="D27" s="132"/>
      <c r="E27" s="133"/>
      <c r="F27" s="134"/>
      <c r="G27" s="82">
        <f t="shared" si="2"/>
        <v>0</v>
      </c>
      <c r="H27" s="72" t="e">
        <f>G27/$G$33</f>
        <v>#DIV/0!</v>
      </c>
    </row>
    <row r="28" spans="2:8" ht="14.25" customHeight="1" x14ac:dyDescent="0.25">
      <c r="B28" s="72" t="s">
        <v>121</v>
      </c>
      <c r="C28" s="144"/>
      <c r="D28" s="132"/>
      <c r="E28" s="133"/>
      <c r="F28" s="134"/>
      <c r="G28" s="82">
        <f t="shared" si="2"/>
        <v>0</v>
      </c>
      <c r="H28" s="72" t="e">
        <f>G28/$G$33</f>
        <v>#DIV/0!</v>
      </c>
    </row>
    <row r="29" spans="2:8" ht="14.25" customHeight="1" x14ac:dyDescent="0.25">
      <c r="B29" s="72" t="s">
        <v>122</v>
      </c>
      <c r="C29" s="144"/>
      <c r="D29" s="132"/>
      <c r="E29" s="133"/>
      <c r="F29" s="134"/>
      <c r="G29" s="82">
        <f t="shared" si="2"/>
        <v>0</v>
      </c>
      <c r="H29" s="72" t="e">
        <f>G29/$G$33</f>
        <v>#DIV/0!</v>
      </c>
    </row>
    <row r="30" spans="2:8" ht="14.25" customHeight="1" x14ac:dyDescent="0.25">
      <c r="B30" s="72" t="s">
        <v>123</v>
      </c>
      <c r="C30" s="144"/>
      <c r="D30" s="132"/>
      <c r="E30" s="133"/>
      <c r="F30" s="134"/>
      <c r="G30" s="82">
        <f t="shared" si="2"/>
        <v>0</v>
      </c>
      <c r="H30" s="72" t="e">
        <f>G30/$G$33</f>
        <v>#DIV/0!</v>
      </c>
    </row>
    <row r="31" spans="2:8" ht="14.25" customHeight="1" x14ac:dyDescent="0.25">
      <c r="B31" s="72" t="s">
        <v>124</v>
      </c>
      <c r="C31" s="144"/>
      <c r="D31" s="132"/>
      <c r="E31" s="133"/>
      <c r="F31" s="134"/>
      <c r="G31" s="82">
        <f t="shared" si="2"/>
        <v>0</v>
      </c>
      <c r="H31" s="72" t="e">
        <f>G31/$G$33</f>
        <v>#DIV/0!</v>
      </c>
    </row>
    <row r="32" spans="2:8" ht="14.25" customHeight="1" thickBot="1" x14ac:dyDescent="0.3">
      <c r="B32" s="73" t="s">
        <v>125</v>
      </c>
      <c r="C32" s="143"/>
      <c r="D32" s="135"/>
      <c r="E32" s="136"/>
      <c r="F32" s="137"/>
      <c r="G32" s="83">
        <f t="shared" si="2"/>
        <v>0</v>
      </c>
      <c r="H32" s="72" t="e">
        <f>G32/$G$33</f>
        <v>#DIV/0!</v>
      </c>
    </row>
    <row r="33" spans="2:8" ht="14.25" customHeight="1" thickBot="1" x14ac:dyDescent="0.3">
      <c r="B33" s="90" t="s">
        <v>3</v>
      </c>
      <c r="C33" s="145"/>
      <c r="D33" s="77">
        <f>SUM(D23:D32)</f>
        <v>0</v>
      </c>
      <c r="E33" s="78">
        <f t="shared" ref="E33:G33" si="3">SUM(E23:E32)</f>
        <v>0</v>
      </c>
      <c r="F33" s="88">
        <f t="shared" si="3"/>
        <v>0</v>
      </c>
      <c r="G33" s="89">
        <f t="shared" si="3"/>
        <v>0</v>
      </c>
      <c r="H33" s="74"/>
    </row>
    <row r="34" spans="2:8" ht="14.25" customHeight="1" thickBot="1" x14ac:dyDescent="0.3"/>
    <row r="35" spans="2:8" ht="14.25" customHeight="1" thickBot="1" x14ac:dyDescent="0.3">
      <c r="B35" s="189" t="s">
        <v>75</v>
      </c>
      <c r="C35" s="190"/>
      <c r="D35" s="190"/>
      <c r="E35" s="190"/>
      <c r="F35" s="190"/>
      <c r="G35" s="190"/>
      <c r="H35" s="191"/>
    </row>
    <row r="36" spans="2:8" ht="14.25" customHeight="1" thickBot="1" x14ac:dyDescent="0.3">
      <c r="B36" s="74"/>
      <c r="C36" s="75" t="s">
        <v>85</v>
      </c>
      <c r="D36" s="75" t="s">
        <v>0</v>
      </c>
      <c r="E36" s="76" t="s">
        <v>1</v>
      </c>
      <c r="F36" s="84" t="s">
        <v>2</v>
      </c>
      <c r="G36" s="85" t="s">
        <v>3</v>
      </c>
      <c r="H36" s="85" t="s">
        <v>83</v>
      </c>
    </row>
    <row r="37" spans="2:8" ht="14.25" customHeight="1" x14ac:dyDescent="0.25">
      <c r="B37" s="72" t="s">
        <v>107</v>
      </c>
      <c r="C37" s="144"/>
      <c r="D37" s="164"/>
      <c r="E37" s="164"/>
      <c r="F37" s="146"/>
      <c r="G37" s="147">
        <f>D37+E37+F37</f>
        <v>0</v>
      </c>
      <c r="H37" s="155" t="e">
        <f>G37/$G$47</f>
        <v>#DIV/0!</v>
      </c>
    </row>
    <row r="38" spans="2:8" ht="14.25" customHeight="1" x14ac:dyDescent="0.25">
      <c r="B38" s="72" t="s">
        <v>108</v>
      </c>
      <c r="C38" s="144"/>
      <c r="D38" s="132"/>
      <c r="E38" s="132"/>
      <c r="F38" s="132"/>
      <c r="G38" s="82">
        <f>D38+E38+F38</f>
        <v>0</v>
      </c>
      <c r="H38" s="153" t="e">
        <f>G38/$G$47</f>
        <v>#DIV/0!</v>
      </c>
    </row>
    <row r="39" spans="2:8" ht="14.25" customHeight="1" x14ac:dyDescent="0.25">
      <c r="B39" s="72" t="s">
        <v>109</v>
      </c>
      <c r="C39" s="144"/>
      <c r="D39" s="132"/>
      <c r="E39" s="133"/>
      <c r="F39" s="134"/>
      <c r="G39" s="82">
        <f t="shared" ref="G39:G46" si="4">D39+E39+F39</f>
        <v>0</v>
      </c>
      <c r="H39" s="153" t="e">
        <f>G39/$G$47</f>
        <v>#DIV/0!</v>
      </c>
    </row>
    <row r="40" spans="2:8" ht="14.25" customHeight="1" x14ac:dyDescent="0.25">
      <c r="B40" s="72" t="s">
        <v>110</v>
      </c>
      <c r="C40" s="144"/>
      <c r="D40" s="132"/>
      <c r="E40" s="133"/>
      <c r="F40" s="134"/>
      <c r="G40" s="82">
        <f t="shared" si="4"/>
        <v>0</v>
      </c>
      <c r="H40" s="153" t="e">
        <f>G40/$G$47</f>
        <v>#DIV/0!</v>
      </c>
    </row>
    <row r="41" spans="2:8" ht="14.25" customHeight="1" x14ac:dyDescent="0.25">
      <c r="B41" s="72" t="s">
        <v>111</v>
      </c>
      <c r="C41" s="144"/>
      <c r="D41" s="132"/>
      <c r="E41" s="133"/>
      <c r="F41" s="134"/>
      <c r="G41" s="82">
        <f t="shared" si="4"/>
        <v>0</v>
      </c>
      <c r="H41" s="153" t="e">
        <f>G41/$G$47</f>
        <v>#DIV/0!</v>
      </c>
    </row>
    <row r="42" spans="2:8" ht="14.25" customHeight="1" x14ac:dyDescent="0.25">
      <c r="B42" s="72" t="s">
        <v>121</v>
      </c>
      <c r="C42" s="144"/>
      <c r="D42" s="132"/>
      <c r="E42" s="133"/>
      <c r="F42" s="134"/>
      <c r="G42" s="82">
        <f t="shared" si="4"/>
        <v>0</v>
      </c>
      <c r="H42" s="153" t="e">
        <f>G42/$G$47</f>
        <v>#DIV/0!</v>
      </c>
    </row>
    <row r="43" spans="2:8" ht="14.25" customHeight="1" x14ac:dyDescent="0.25">
      <c r="B43" s="72" t="s">
        <v>122</v>
      </c>
      <c r="C43" s="144"/>
      <c r="D43" s="132"/>
      <c r="E43" s="133"/>
      <c r="F43" s="134"/>
      <c r="G43" s="82">
        <f t="shared" si="4"/>
        <v>0</v>
      </c>
      <c r="H43" s="153" t="e">
        <f>G43/$G$47</f>
        <v>#DIV/0!</v>
      </c>
    </row>
    <row r="44" spans="2:8" ht="14.25" customHeight="1" x14ac:dyDescent="0.25">
      <c r="B44" s="72" t="s">
        <v>123</v>
      </c>
      <c r="C44" s="144"/>
      <c r="D44" s="132"/>
      <c r="E44" s="133"/>
      <c r="F44" s="134"/>
      <c r="G44" s="82">
        <f t="shared" si="4"/>
        <v>0</v>
      </c>
      <c r="H44" s="153" t="e">
        <f>G44/$G$47</f>
        <v>#DIV/0!</v>
      </c>
    </row>
    <row r="45" spans="2:8" ht="14.25" customHeight="1" x14ac:dyDescent="0.25">
      <c r="B45" s="72" t="s">
        <v>124</v>
      </c>
      <c r="C45" s="144"/>
      <c r="D45" s="132"/>
      <c r="E45" s="133"/>
      <c r="F45" s="134"/>
      <c r="G45" s="82">
        <f t="shared" si="4"/>
        <v>0</v>
      </c>
      <c r="H45" s="153" t="e">
        <f>G45/$G$47</f>
        <v>#DIV/0!</v>
      </c>
    </row>
    <row r="46" spans="2:8" ht="14.25" customHeight="1" thickBot="1" x14ac:dyDescent="0.3">
      <c r="B46" s="73" t="s">
        <v>125</v>
      </c>
      <c r="C46" s="144"/>
      <c r="D46" s="148"/>
      <c r="E46" s="149"/>
      <c r="F46" s="150"/>
      <c r="G46" s="151">
        <f t="shared" si="4"/>
        <v>0</v>
      </c>
      <c r="H46" s="153" t="e">
        <f>G46/$G$47</f>
        <v>#DIV/0!</v>
      </c>
    </row>
    <row r="47" spans="2:8" ht="14.25" customHeight="1" thickBot="1" x14ac:dyDescent="0.3">
      <c r="B47" s="90" t="s">
        <v>3</v>
      </c>
      <c r="C47" s="145"/>
      <c r="D47" s="79">
        <f>SUM(D37:D46)</f>
        <v>0</v>
      </c>
      <c r="E47" s="80">
        <f t="shared" ref="E47" si="5">SUM(E37:E46)</f>
        <v>0</v>
      </c>
      <c r="F47" s="86">
        <f t="shared" ref="F47" si="6">SUM(F37:F46)</f>
        <v>0</v>
      </c>
      <c r="G47" s="87">
        <f>SUM(G37:G46)</f>
        <v>0</v>
      </c>
      <c r="H47" s="152"/>
    </row>
    <row r="48" spans="2:8" ht="14.25" customHeight="1" thickBot="1" x14ac:dyDescent="0.3"/>
    <row r="49" spans="2:8" ht="26.25" customHeight="1" thickBot="1" x14ac:dyDescent="0.3">
      <c r="B49" s="242"/>
      <c r="C49" s="243"/>
      <c r="D49" s="106" t="s">
        <v>0</v>
      </c>
      <c r="E49" s="107" t="s">
        <v>1</v>
      </c>
      <c r="F49" s="108" t="s">
        <v>2</v>
      </c>
      <c r="G49" s="101" t="s">
        <v>3</v>
      </c>
      <c r="H49" s="100" t="s">
        <v>4</v>
      </c>
    </row>
    <row r="50" spans="2:8" ht="16.5" thickBot="1" x14ac:dyDescent="0.3">
      <c r="B50" s="231" t="s">
        <v>6</v>
      </c>
      <c r="C50" s="232"/>
      <c r="D50" s="25">
        <f>D51+D52+D53</f>
        <v>0</v>
      </c>
      <c r="E50" s="109">
        <f>E51+E52+E53</f>
        <v>0</v>
      </c>
      <c r="F50" s="110">
        <f>F51+F52+F53</f>
        <v>0</v>
      </c>
      <c r="G50" s="37">
        <f>D50+E50+F50</f>
        <v>0</v>
      </c>
      <c r="H50" s="33" t="e">
        <f>G50/$G$79</f>
        <v>#DIV/0!</v>
      </c>
    </row>
    <row r="51" spans="2:8" ht="15.75" x14ac:dyDescent="0.25">
      <c r="B51" s="1"/>
      <c r="C51" s="3" t="s">
        <v>7</v>
      </c>
      <c r="D51" s="120"/>
      <c r="E51" s="121"/>
      <c r="F51" s="122"/>
      <c r="G51" s="38">
        <f>D51+E51+F51</f>
        <v>0</v>
      </c>
      <c r="H51" s="34"/>
    </row>
    <row r="52" spans="2:8" ht="15.75" x14ac:dyDescent="0.25">
      <c r="B52" s="1"/>
      <c r="C52" s="3" t="s">
        <v>8</v>
      </c>
      <c r="D52" s="123"/>
      <c r="E52" s="124"/>
      <c r="F52" s="125"/>
      <c r="G52" s="39">
        <f t="shared" ref="G52:G78" si="7">D52+E52+F52</f>
        <v>0</v>
      </c>
      <c r="H52" s="34"/>
    </row>
    <row r="53" spans="2:8" ht="16.5" thickBot="1" x14ac:dyDescent="0.3">
      <c r="B53" s="2"/>
      <c r="C53" s="4" t="s">
        <v>9</v>
      </c>
      <c r="D53" s="126"/>
      <c r="E53" s="127"/>
      <c r="F53" s="128"/>
      <c r="G53" s="40">
        <f t="shared" si="7"/>
        <v>0</v>
      </c>
      <c r="H53" s="34"/>
    </row>
    <row r="54" spans="2:8" ht="16.5" thickBot="1" x14ac:dyDescent="0.3">
      <c r="B54" s="217" t="s">
        <v>10</v>
      </c>
      <c r="C54" s="218"/>
      <c r="D54" s="26">
        <f>D55+D56</f>
        <v>0</v>
      </c>
      <c r="E54" s="111">
        <f>E55+E56</f>
        <v>0</v>
      </c>
      <c r="F54" s="112">
        <f>F55+F56</f>
        <v>0</v>
      </c>
      <c r="G54" s="37">
        <f>D54+E54+F54</f>
        <v>0</v>
      </c>
      <c r="H54" s="33" t="e">
        <f>G54/$G$79</f>
        <v>#DIV/0!</v>
      </c>
    </row>
    <row r="55" spans="2:8" ht="15.75" x14ac:dyDescent="0.25">
      <c r="B55" s="1"/>
      <c r="C55" s="3" t="s">
        <v>61</v>
      </c>
      <c r="D55" s="120"/>
      <c r="E55" s="121"/>
      <c r="F55" s="122"/>
      <c r="G55" s="38">
        <f t="shared" si="7"/>
        <v>0</v>
      </c>
      <c r="H55" s="34"/>
    </row>
    <row r="56" spans="2:8" ht="16.5" thickBot="1" x14ac:dyDescent="0.3">
      <c r="B56" s="1"/>
      <c r="C56" s="3" t="s">
        <v>11</v>
      </c>
      <c r="D56" s="126"/>
      <c r="E56" s="127"/>
      <c r="F56" s="128"/>
      <c r="G56" s="40">
        <f t="shared" si="7"/>
        <v>0</v>
      </c>
      <c r="H56" s="34"/>
    </row>
    <row r="57" spans="2:8" ht="16.5" thickBot="1" x14ac:dyDescent="0.3">
      <c r="B57" s="217" t="s">
        <v>12</v>
      </c>
      <c r="C57" s="218"/>
      <c r="D57" s="26">
        <f>D58+D59</f>
        <v>0</v>
      </c>
      <c r="E57" s="111">
        <f>E58+E59</f>
        <v>0</v>
      </c>
      <c r="F57" s="112">
        <f>F58+F59</f>
        <v>0</v>
      </c>
      <c r="G57" s="37">
        <f>D57+E57+F57</f>
        <v>0</v>
      </c>
      <c r="H57" s="33" t="e">
        <f>G57/$G$79</f>
        <v>#DIV/0!</v>
      </c>
    </row>
    <row r="58" spans="2:8" ht="15.75" x14ac:dyDescent="0.25">
      <c r="B58" s="1"/>
      <c r="C58" s="3" t="s">
        <v>13</v>
      </c>
      <c r="D58" s="120"/>
      <c r="E58" s="121"/>
      <c r="F58" s="122"/>
      <c r="G58" s="38">
        <f t="shared" si="7"/>
        <v>0</v>
      </c>
      <c r="H58" s="34"/>
    </row>
    <row r="59" spans="2:8" ht="16.5" thickBot="1" x14ac:dyDescent="0.3">
      <c r="B59" s="1"/>
      <c r="C59" s="3" t="s">
        <v>14</v>
      </c>
      <c r="D59" s="126"/>
      <c r="E59" s="127"/>
      <c r="F59" s="128"/>
      <c r="G59" s="40">
        <f t="shared" si="7"/>
        <v>0</v>
      </c>
      <c r="H59" s="34"/>
    </row>
    <row r="60" spans="2:8" ht="16.5" thickBot="1" x14ac:dyDescent="0.3">
      <c r="B60" s="217" t="s">
        <v>15</v>
      </c>
      <c r="C60" s="218"/>
      <c r="D60" s="26">
        <f>D61+D62</f>
        <v>0</v>
      </c>
      <c r="E60" s="111">
        <f>E61+E62</f>
        <v>0</v>
      </c>
      <c r="F60" s="112">
        <f>F61+F62</f>
        <v>0</v>
      </c>
      <c r="G60" s="37">
        <f>D60+E60+F60</f>
        <v>0</v>
      </c>
      <c r="H60" s="33" t="e">
        <f>G60/$G$79</f>
        <v>#DIV/0!</v>
      </c>
    </row>
    <row r="61" spans="2:8" ht="15.75" x14ac:dyDescent="0.25">
      <c r="B61" s="1"/>
      <c r="C61" s="3" t="s">
        <v>16</v>
      </c>
      <c r="D61" s="120"/>
      <c r="E61" s="121"/>
      <c r="F61" s="122"/>
      <c r="G61" s="38">
        <f t="shared" si="7"/>
        <v>0</v>
      </c>
      <c r="H61" s="34"/>
    </row>
    <row r="62" spans="2:8" ht="16.5" thickBot="1" x14ac:dyDescent="0.3">
      <c r="B62" s="1"/>
      <c r="C62" s="5" t="s">
        <v>17</v>
      </c>
      <c r="D62" s="126"/>
      <c r="E62" s="127"/>
      <c r="F62" s="128"/>
      <c r="G62" s="40">
        <f t="shared" si="7"/>
        <v>0</v>
      </c>
      <c r="H62" s="34"/>
    </row>
    <row r="63" spans="2:8" ht="16.5" thickBot="1" x14ac:dyDescent="0.3">
      <c r="B63" s="231" t="s">
        <v>18</v>
      </c>
      <c r="C63" s="232"/>
      <c r="D63" s="25">
        <f>D64+D65+D66</f>
        <v>0</v>
      </c>
      <c r="E63" s="109">
        <f>E64+E65+E66</f>
        <v>0</v>
      </c>
      <c r="F63" s="110">
        <f>F64+F65+F66</f>
        <v>0</v>
      </c>
      <c r="G63" s="37">
        <f>D63+E63+F63</f>
        <v>0</v>
      </c>
      <c r="H63" s="33" t="e">
        <f>G63/$G$79</f>
        <v>#DIV/0!</v>
      </c>
    </row>
    <row r="64" spans="2:8" ht="15.75" x14ac:dyDescent="0.25">
      <c r="B64" s="1"/>
      <c r="C64" s="3" t="s">
        <v>19</v>
      </c>
      <c r="D64" s="120"/>
      <c r="E64" s="121"/>
      <c r="F64" s="122"/>
      <c r="G64" s="38">
        <f t="shared" si="7"/>
        <v>0</v>
      </c>
      <c r="H64" s="34"/>
    </row>
    <row r="65" spans="2:8" ht="15.75" x14ac:dyDescent="0.25">
      <c r="B65" s="1"/>
      <c r="C65" s="3" t="s">
        <v>20</v>
      </c>
      <c r="D65" s="123"/>
      <c r="E65" s="124"/>
      <c r="F65" s="125"/>
      <c r="G65" s="39">
        <f t="shared" si="7"/>
        <v>0</v>
      </c>
      <c r="H65" s="34"/>
    </row>
    <row r="66" spans="2:8" ht="16.5" thickBot="1" x14ac:dyDescent="0.3">
      <c r="B66" s="2"/>
      <c r="C66" s="4" t="s">
        <v>21</v>
      </c>
      <c r="D66" s="126"/>
      <c r="E66" s="127"/>
      <c r="F66" s="128"/>
      <c r="G66" s="40">
        <f t="shared" si="7"/>
        <v>0</v>
      </c>
      <c r="H66" s="34"/>
    </row>
    <row r="67" spans="2:8" ht="16.5" thickBot="1" x14ac:dyDescent="0.3">
      <c r="B67" s="217" t="s">
        <v>22</v>
      </c>
      <c r="C67" s="263"/>
      <c r="D67" s="26">
        <f>D68+D69+D70+D71+D72</f>
        <v>0</v>
      </c>
      <c r="E67" s="111">
        <f>E68+E69+E70+E71+E72</f>
        <v>0</v>
      </c>
      <c r="F67" s="112">
        <f>F68+F69+F70+F71+F72</f>
        <v>0</v>
      </c>
      <c r="G67" s="37">
        <f>D67+E67+F67</f>
        <v>0</v>
      </c>
      <c r="H67" s="33" t="e">
        <f>G67/$G$79</f>
        <v>#DIV/0!</v>
      </c>
    </row>
    <row r="68" spans="2:8" ht="15.75" x14ac:dyDescent="0.25">
      <c r="B68" s="1"/>
      <c r="C68" s="3" t="s">
        <v>23</v>
      </c>
      <c r="D68" s="120"/>
      <c r="E68" s="121"/>
      <c r="F68" s="122"/>
      <c r="G68" s="38">
        <f t="shared" ref="G68:G72" si="8">D68+E68+F68</f>
        <v>0</v>
      </c>
      <c r="H68" s="34"/>
    </row>
    <row r="69" spans="2:8" ht="15.75" x14ac:dyDescent="0.25">
      <c r="B69" s="1"/>
      <c r="C69" s="5" t="s">
        <v>24</v>
      </c>
      <c r="D69" s="123"/>
      <c r="E69" s="124"/>
      <c r="F69" s="125"/>
      <c r="G69" s="39">
        <f t="shared" si="8"/>
        <v>0</v>
      </c>
      <c r="H69" s="34"/>
    </row>
    <row r="70" spans="2:8" ht="15.75" x14ac:dyDescent="0.25">
      <c r="B70" s="1"/>
      <c r="C70" s="3" t="s">
        <v>25</v>
      </c>
      <c r="D70" s="123"/>
      <c r="E70" s="124"/>
      <c r="F70" s="125"/>
      <c r="G70" s="39">
        <f t="shared" si="8"/>
        <v>0</v>
      </c>
      <c r="H70" s="34"/>
    </row>
    <row r="71" spans="2:8" ht="15.75" x14ac:dyDescent="0.25">
      <c r="B71" s="1"/>
      <c r="C71" s="3" t="s">
        <v>26</v>
      </c>
      <c r="D71" s="123"/>
      <c r="E71" s="124"/>
      <c r="F71" s="125"/>
      <c r="G71" s="39">
        <f t="shared" si="8"/>
        <v>0</v>
      </c>
      <c r="H71" s="34"/>
    </row>
    <row r="72" spans="2:8" ht="16.5" thickBot="1" x14ac:dyDescent="0.3">
      <c r="B72" s="2"/>
      <c r="C72" s="4" t="s">
        <v>27</v>
      </c>
      <c r="D72" s="126"/>
      <c r="E72" s="127"/>
      <c r="F72" s="128"/>
      <c r="G72" s="40">
        <f t="shared" si="8"/>
        <v>0</v>
      </c>
      <c r="H72" s="34"/>
    </row>
    <row r="73" spans="2:8" ht="16.5" thickBot="1" x14ac:dyDescent="0.3">
      <c r="B73" s="217" t="s">
        <v>62</v>
      </c>
      <c r="C73" s="263"/>
      <c r="D73" s="26">
        <f>D74+D75+D76+D77+D78</f>
        <v>0</v>
      </c>
      <c r="E73" s="111">
        <f>E74+E75+E76+E77+E78</f>
        <v>0</v>
      </c>
      <c r="F73" s="112">
        <f>F74+F75+F76+F77+F78</f>
        <v>0</v>
      </c>
      <c r="G73" s="37">
        <f>D73+E73+F73</f>
        <v>0</v>
      </c>
      <c r="H73" s="33" t="e">
        <f>G73/$G$79</f>
        <v>#DIV/0!</v>
      </c>
    </row>
    <row r="74" spans="2:8" ht="15.75" x14ac:dyDescent="0.25">
      <c r="B74" s="1"/>
      <c r="C74" s="3" t="s">
        <v>63</v>
      </c>
      <c r="D74" s="120"/>
      <c r="E74" s="121"/>
      <c r="F74" s="122"/>
      <c r="G74" s="38">
        <f>D74+E74+F74</f>
        <v>0</v>
      </c>
      <c r="H74" s="34"/>
    </row>
    <row r="75" spans="2:8" ht="15.75" x14ac:dyDescent="0.25">
      <c r="B75" s="1"/>
      <c r="C75" s="5" t="s">
        <v>64</v>
      </c>
      <c r="D75" s="123"/>
      <c r="E75" s="124"/>
      <c r="F75" s="125"/>
      <c r="G75" s="39">
        <f t="shared" si="7"/>
        <v>0</v>
      </c>
      <c r="H75" s="34"/>
    </row>
    <row r="76" spans="2:8" ht="15.75" x14ac:dyDescent="0.25">
      <c r="B76" s="1"/>
      <c r="C76" s="3" t="s">
        <v>65</v>
      </c>
      <c r="D76" s="123"/>
      <c r="E76" s="124"/>
      <c r="F76" s="125"/>
      <c r="G76" s="39">
        <f t="shared" si="7"/>
        <v>0</v>
      </c>
      <c r="H76" s="34"/>
    </row>
    <row r="77" spans="2:8" ht="15.75" x14ac:dyDescent="0.25">
      <c r="B77" s="1"/>
      <c r="C77" s="3" t="s">
        <v>66</v>
      </c>
      <c r="D77" s="123"/>
      <c r="E77" s="124"/>
      <c r="F77" s="125"/>
      <c r="G77" s="39">
        <f t="shared" si="7"/>
        <v>0</v>
      </c>
      <c r="H77" s="34"/>
    </row>
    <row r="78" spans="2:8" ht="16.5" thickBot="1" x14ac:dyDescent="0.3">
      <c r="B78" s="2"/>
      <c r="C78" s="4" t="s">
        <v>9</v>
      </c>
      <c r="D78" s="126"/>
      <c r="E78" s="127"/>
      <c r="F78" s="128"/>
      <c r="G78" s="40">
        <f t="shared" si="7"/>
        <v>0</v>
      </c>
      <c r="H78" s="34"/>
    </row>
    <row r="79" spans="2:8" ht="24.75" customHeight="1" thickBot="1" x14ac:dyDescent="0.3">
      <c r="B79" s="267" t="s">
        <v>28</v>
      </c>
      <c r="C79" s="268"/>
      <c r="D79" s="91">
        <f>D50+D54+D57+D60+D63+D67+D73</f>
        <v>0</v>
      </c>
      <c r="E79" s="91">
        <f>E50+E54+E57+E60+E63+E67+E73</f>
        <v>0</v>
      </c>
      <c r="F79" s="91">
        <f>F50+F54+F57+F60+F63+F67+F73</f>
        <v>0</v>
      </c>
      <c r="G79" s="115">
        <f>D79+E79+F79</f>
        <v>0</v>
      </c>
      <c r="H79" s="92" t="e">
        <f>G79/$G$79</f>
        <v>#DIV/0!</v>
      </c>
    </row>
    <row r="80" spans="2:8" ht="19.5" thickBot="1" x14ac:dyDescent="0.3">
      <c r="B80" s="251" t="s">
        <v>67</v>
      </c>
      <c r="C80" s="252"/>
      <c r="D80" s="252"/>
      <c r="E80" s="252"/>
      <c r="F80" s="253"/>
      <c r="G80" s="116">
        <f>IF(G79*2%&gt;50000,50000,G79*2%)</f>
        <v>0</v>
      </c>
      <c r="H80" s="104"/>
    </row>
    <row r="81" spans="2:9" ht="19.5" thickBot="1" x14ac:dyDescent="0.3">
      <c r="B81" s="254" t="s">
        <v>30</v>
      </c>
      <c r="C81" s="255"/>
      <c r="D81" s="255"/>
      <c r="E81" s="255"/>
      <c r="F81" s="256"/>
      <c r="G81" s="117">
        <f>G79+G80</f>
        <v>0</v>
      </c>
      <c r="H81" s="35"/>
    </row>
    <row r="83" spans="2:9" x14ac:dyDescent="0.25">
      <c r="B83" s="261" t="s">
        <v>31</v>
      </c>
      <c r="C83" s="261"/>
      <c r="D83" s="261"/>
      <c r="E83" s="261"/>
      <c r="F83" s="261"/>
      <c r="G83" s="261"/>
      <c r="H83" s="261"/>
    </row>
    <row r="84" spans="2:9" ht="45" customHeight="1" x14ac:dyDescent="0.25">
      <c r="B84" s="262" t="s">
        <v>32</v>
      </c>
      <c r="C84" s="262"/>
      <c r="D84" s="262"/>
      <c r="E84" s="262"/>
      <c r="F84" s="262"/>
      <c r="G84" s="262"/>
      <c r="H84" s="262"/>
    </row>
    <row r="85" spans="2:9" ht="43.15" customHeight="1" x14ac:dyDescent="0.25">
      <c r="B85" s="266" t="s">
        <v>93</v>
      </c>
      <c r="C85" s="261"/>
      <c r="D85" s="261"/>
      <c r="E85" s="261"/>
      <c r="F85" s="261"/>
      <c r="G85" s="261"/>
      <c r="H85" s="261"/>
    </row>
    <row r="86" spans="2:9" x14ac:dyDescent="0.25">
      <c r="B86" s="261" t="s">
        <v>33</v>
      </c>
      <c r="C86" s="261"/>
      <c r="D86" s="261"/>
      <c r="E86" s="261"/>
      <c r="F86" s="261"/>
      <c r="G86" s="261"/>
      <c r="H86" s="261"/>
    </row>
    <row r="87" spans="2:9" ht="27.6" customHeight="1" x14ac:dyDescent="0.25">
      <c r="B87" s="266" t="s">
        <v>99</v>
      </c>
      <c r="C87" s="266"/>
      <c r="D87" s="266"/>
      <c r="E87" s="266"/>
      <c r="F87" s="266"/>
      <c r="G87" s="266"/>
      <c r="H87" s="266"/>
    </row>
    <row r="88" spans="2:9" ht="15.75" thickBot="1" x14ac:dyDescent="0.3"/>
    <row r="89" spans="2:9" ht="52.15" customHeight="1" x14ac:dyDescent="0.25">
      <c r="B89" s="276" t="s">
        <v>96</v>
      </c>
      <c r="C89" s="277"/>
      <c r="D89" s="277"/>
      <c r="E89" s="277"/>
      <c r="F89" s="277"/>
      <c r="G89" s="277"/>
      <c r="H89" s="278"/>
    </row>
    <row r="90" spans="2:9" s="9" customFormat="1" ht="25.15" customHeight="1" thickBot="1" x14ac:dyDescent="0.3">
      <c r="B90" s="183"/>
      <c r="C90" s="184"/>
      <c r="D90" s="184"/>
      <c r="E90" s="184"/>
      <c r="F90" s="184"/>
      <c r="G90" s="184"/>
      <c r="H90" s="283"/>
    </row>
    <row r="91" spans="2:9" s="9" customFormat="1" ht="21.75" customHeight="1" x14ac:dyDescent="0.25">
      <c r="B91" s="280" t="s">
        <v>68</v>
      </c>
      <c r="C91" s="281"/>
      <c r="D91" s="281"/>
      <c r="E91" s="281"/>
      <c r="F91" s="281"/>
      <c r="G91" s="281"/>
      <c r="H91" s="282"/>
    </row>
    <row r="92" spans="2:9" ht="15.75" x14ac:dyDescent="0.25">
      <c r="B92" s="212"/>
      <c r="C92" s="213"/>
      <c r="D92" s="11" t="s">
        <v>0</v>
      </c>
      <c r="E92" s="11" t="s">
        <v>1</v>
      </c>
      <c r="F92" s="11" t="s">
        <v>2</v>
      </c>
      <c r="G92" s="15" t="s">
        <v>3</v>
      </c>
      <c r="H92" s="12" t="s">
        <v>4</v>
      </c>
      <c r="I92" s="63"/>
    </row>
    <row r="93" spans="2:9" ht="15.75" x14ac:dyDescent="0.25">
      <c r="B93" s="210" t="s">
        <v>69</v>
      </c>
      <c r="C93" s="211"/>
      <c r="D93" s="27"/>
      <c r="E93" s="27"/>
      <c r="F93" s="27"/>
      <c r="G93" s="28">
        <f>SUM(G95:G98)</f>
        <v>0</v>
      </c>
      <c r="H93" s="48"/>
    </row>
    <row r="94" spans="2:9" ht="20.25" customHeight="1" x14ac:dyDescent="0.25">
      <c r="B94" s="53"/>
      <c r="C94" s="50" t="s">
        <v>36</v>
      </c>
      <c r="D94" s="118"/>
      <c r="E94" s="118"/>
      <c r="F94" s="119"/>
      <c r="G94" s="51"/>
      <c r="H94" s="52"/>
    </row>
    <row r="95" spans="2:9" ht="15.75" x14ac:dyDescent="0.25">
      <c r="B95" s="219" t="s">
        <v>70</v>
      </c>
      <c r="C95" s="42" t="s">
        <v>71</v>
      </c>
      <c r="D95" s="43">
        <f>D19</f>
        <v>0</v>
      </c>
      <c r="E95" s="43">
        <f>E19</f>
        <v>0</v>
      </c>
      <c r="F95" s="43">
        <f>F19</f>
        <v>0</v>
      </c>
      <c r="G95" s="46">
        <f t="shared" ref="G95:G101" si="9">D95+E95+F95</f>
        <v>0</v>
      </c>
      <c r="H95" s="273" t="e">
        <f>(G95+G96+G97+G98)/G105</f>
        <v>#DIV/0!</v>
      </c>
    </row>
    <row r="96" spans="2:9" ht="34.5" customHeight="1" x14ac:dyDescent="0.25">
      <c r="B96" s="220"/>
      <c r="C96" s="70" t="s">
        <v>72</v>
      </c>
      <c r="D96" s="68">
        <f>D33</f>
        <v>0</v>
      </c>
      <c r="E96" s="68">
        <f>E33</f>
        <v>0</v>
      </c>
      <c r="F96" s="68">
        <f>F33</f>
        <v>0</v>
      </c>
      <c r="G96" s="94">
        <f>D96+E96+F96</f>
        <v>0</v>
      </c>
      <c r="H96" s="274"/>
    </row>
    <row r="97" spans="2:9" ht="49.5" customHeight="1" x14ac:dyDescent="0.25">
      <c r="B97" s="220"/>
      <c r="C97" s="70" t="s">
        <v>126</v>
      </c>
      <c r="D97" s="68">
        <f>D47</f>
        <v>0</v>
      </c>
      <c r="E97" s="68">
        <f>E47</f>
        <v>0</v>
      </c>
      <c r="F97" s="68">
        <f>F47</f>
        <v>0</v>
      </c>
      <c r="G97" s="94">
        <f>IF((D97+E97+F97)&gt;(G95+G96),(G95+G96),(D97+E97+F97))</f>
        <v>0</v>
      </c>
      <c r="H97" s="274"/>
      <c r="I97" s="95"/>
    </row>
    <row r="98" spans="2:9" ht="15.75" x14ac:dyDescent="0.25">
      <c r="B98" s="221"/>
      <c r="C98" s="44" t="s">
        <v>40</v>
      </c>
      <c r="D98" s="228"/>
      <c r="E98" s="229"/>
      <c r="F98" s="269"/>
      <c r="G98" s="47">
        <f>D110</f>
        <v>0</v>
      </c>
      <c r="H98" s="275"/>
      <c r="I98" s="62"/>
    </row>
    <row r="99" spans="2:9" ht="15.75" x14ac:dyDescent="0.25">
      <c r="B99" s="210" t="s">
        <v>92</v>
      </c>
      <c r="C99" s="211"/>
      <c r="D99" s="27"/>
      <c r="E99" s="27"/>
      <c r="F99" s="27"/>
      <c r="G99" s="28">
        <f>SUM(G100:G104)</f>
        <v>0</v>
      </c>
      <c r="H99" s="159" t="e">
        <f>G99/G105</f>
        <v>#DIV/0!</v>
      </c>
    </row>
    <row r="100" spans="2:9" ht="30" customHeight="1" x14ac:dyDescent="0.25">
      <c r="B100" s="219" t="s">
        <v>73</v>
      </c>
      <c r="C100" s="42" t="s">
        <v>74</v>
      </c>
      <c r="D100" s="139"/>
      <c r="E100" s="139"/>
      <c r="F100" s="139"/>
      <c r="G100" s="46">
        <f t="shared" si="9"/>
        <v>0</v>
      </c>
      <c r="H100" s="273" t="e">
        <f>(G100+G101+G102)/G105</f>
        <v>#DIV/0!</v>
      </c>
    </row>
    <row r="101" spans="2:9" ht="30" customHeight="1" x14ac:dyDescent="0.25">
      <c r="B101" s="220"/>
      <c r="C101" s="70" t="s">
        <v>44</v>
      </c>
      <c r="D101" s="68">
        <f>D94*4000</f>
        <v>0</v>
      </c>
      <c r="E101" s="68">
        <f t="shared" ref="E101:F101" si="10">E94*4000</f>
        <v>0</v>
      </c>
      <c r="F101" s="68">
        <f t="shared" si="10"/>
        <v>0</v>
      </c>
      <c r="G101" s="94">
        <f t="shared" si="9"/>
        <v>0</v>
      </c>
      <c r="H101" s="274"/>
    </row>
    <row r="102" spans="2:9" ht="15.75" x14ac:dyDescent="0.25">
      <c r="B102" s="221"/>
      <c r="C102" s="44" t="s">
        <v>82</v>
      </c>
      <c r="D102" s="228"/>
      <c r="E102" s="229"/>
      <c r="F102" s="269"/>
      <c r="G102" s="47">
        <f>D111</f>
        <v>0</v>
      </c>
      <c r="H102" s="275"/>
    </row>
    <row r="103" spans="2:9" ht="15.75" x14ac:dyDescent="0.25">
      <c r="B103" s="16"/>
      <c r="C103" s="14" t="s">
        <v>94</v>
      </c>
      <c r="D103" s="31"/>
      <c r="E103" s="31"/>
      <c r="F103" s="31"/>
      <c r="G103" s="32">
        <f>D103+E103+F103</f>
        <v>0</v>
      </c>
      <c r="H103" s="160" t="e">
        <f>G103/G105</f>
        <v>#DIV/0!</v>
      </c>
    </row>
    <row r="104" spans="2:9" ht="30.6" customHeight="1" x14ac:dyDescent="0.25">
      <c r="B104" s="13"/>
      <c r="C104" s="14" t="s">
        <v>76</v>
      </c>
      <c r="D104" s="29">
        <f>D94*3500</f>
        <v>0</v>
      </c>
      <c r="E104" s="29">
        <f t="shared" ref="E104:F104" si="11">E94*3500</f>
        <v>0</v>
      </c>
      <c r="F104" s="29">
        <f t="shared" si="11"/>
        <v>0</v>
      </c>
      <c r="G104" s="30">
        <f>D104+E104+F104</f>
        <v>0</v>
      </c>
      <c r="H104" s="161" t="e">
        <f>G104/G105</f>
        <v>#DIV/0!</v>
      </c>
    </row>
    <row r="105" spans="2:9" ht="19.5" customHeight="1" thickBot="1" x14ac:dyDescent="0.35">
      <c r="B105" s="214" t="s">
        <v>47</v>
      </c>
      <c r="C105" s="215"/>
      <c r="D105" s="215"/>
      <c r="E105" s="215"/>
      <c r="F105" s="216"/>
      <c r="G105" s="102">
        <f>G93+G99</f>
        <v>0</v>
      </c>
      <c r="H105" s="162" t="e">
        <f>H95+H99</f>
        <v>#DIV/0!</v>
      </c>
    </row>
    <row r="106" spans="2:9" ht="15.75" customHeight="1" thickTop="1" x14ac:dyDescent="0.25">
      <c r="B106" s="270"/>
      <c r="C106" s="270"/>
      <c r="D106" s="270"/>
      <c r="E106" s="270"/>
      <c r="F106" s="270"/>
      <c r="G106" s="270"/>
      <c r="H106" s="270"/>
    </row>
    <row r="107" spans="2:9" s="9" customFormat="1" ht="21.75" customHeight="1" thickBot="1" x14ac:dyDescent="0.3">
      <c r="B107"/>
      <c r="C107"/>
      <c r="D107"/>
      <c r="E107"/>
      <c r="F107"/>
      <c r="G107"/>
      <c r="H107"/>
    </row>
    <row r="108" spans="2:9" ht="14.65" customHeight="1" thickTop="1" x14ac:dyDescent="0.25">
      <c r="B108" s="196" t="s">
        <v>49</v>
      </c>
      <c r="C108" s="197"/>
      <c r="D108" s="198"/>
      <c r="E108" s="9"/>
      <c r="F108" s="9"/>
      <c r="G108" s="9"/>
      <c r="H108" s="9"/>
    </row>
    <row r="109" spans="2:9" ht="19.5" customHeight="1" x14ac:dyDescent="0.25">
      <c r="B109" s="199" t="s">
        <v>77</v>
      </c>
      <c r="C109" s="200"/>
      <c r="D109" s="158">
        <f>D110+D111</f>
        <v>0</v>
      </c>
      <c r="E109" t="s">
        <v>52</v>
      </c>
    </row>
    <row r="110" spans="2:9" ht="31.5" customHeight="1" x14ac:dyDescent="0.25">
      <c r="B110" s="13"/>
      <c r="C110" s="14" t="s">
        <v>78</v>
      </c>
      <c r="D110" s="93">
        <f>IF(G79*1.6/100&gt;40000,40000,G79*1.6%)</f>
        <v>0</v>
      </c>
      <c r="E110" s="62"/>
      <c r="F110" s="10"/>
      <c r="G110" s="18"/>
    </row>
    <row r="111" spans="2:9" ht="32.25" customHeight="1" x14ac:dyDescent="0.25">
      <c r="B111" s="13"/>
      <c r="C111" s="14" t="s">
        <v>81</v>
      </c>
      <c r="D111" s="93">
        <f>IF(G79*0.4/100&gt;10000,10000,G79*0.4%)</f>
        <v>0</v>
      </c>
      <c r="E111" s="62"/>
    </row>
    <row r="112" spans="2:9" x14ac:dyDescent="0.25">
      <c r="B112" s="201" t="s">
        <v>90</v>
      </c>
      <c r="C112" s="202"/>
      <c r="D112" s="203"/>
    </row>
    <row r="113" spans="2:8" s="9" customFormat="1" ht="49.5" customHeight="1" thickBot="1" x14ac:dyDescent="0.3">
      <c r="B113" s="8"/>
      <c r="C113" s="17" t="s">
        <v>54</v>
      </c>
      <c r="D113" s="60" t="e">
        <f>IF(G113="oui",(G50+G54+G57+G60+G63)*27/100*H100,0)</f>
        <v>#DIV/0!</v>
      </c>
      <c r="E113" s="10" t="s">
        <v>55</v>
      </c>
      <c r="F113" s="10" t="s">
        <v>56</v>
      </c>
      <c r="G113" s="138" t="s">
        <v>48</v>
      </c>
      <c r="H113"/>
    </row>
    <row r="114" spans="2:8" s="9" customFormat="1" ht="21.75" customHeight="1" thickTop="1" thickBot="1" x14ac:dyDescent="0.3">
      <c r="B114"/>
      <c r="C114"/>
      <c r="D114"/>
      <c r="E114"/>
      <c r="F114"/>
      <c r="G114"/>
      <c r="H114"/>
    </row>
    <row r="115" spans="2:8" ht="16.5" thickTop="1" x14ac:dyDescent="0.25">
      <c r="B115" s="196" t="s">
        <v>57</v>
      </c>
      <c r="C115" s="197"/>
      <c r="D115" s="198"/>
      <c r="E115" s="9"/>
      <c r="F115" s="9"/>
      <c r="G115" s="9"/>
      <c r="H115" s="9"/>
    </row>
    <row r="116" spans="2:8" ht="17.25" customHeight="1" x14ac:dyDescent="0.25">
      <c r="B116" s="13"/>
      <c r="C116" s="156" t="s">
        <v>58</v>
      </c>
      <c r="D116" s="36">
        <f>G100</f>
        <v>0</v>
      </c>
    </row>
    <row r="117" spans="2:8" ht="19.5" customHeight="1" x14ac:dyDescent="0.25">
      <c r="B117" s="13"/>
      <c r="C117" s="156" t="s">
        <v>89</v>
      </c>
      <c r="D117" s="36">
        <f>D111</f>
        <v>0</v>
      </c>
    </row>
    <row r="118" spans="2:8" ht="34.5" customHeight="1" x14ac:dyDescent="0.25">
      <c r="B118" s="13"/>
      <c r="C118" s="156" t="s">
        <v>59</v>
      </c>
      <c r="D118" s="36" t="e">
        <f>D113</f>
        <v>#DIV/0!</v>
      </c>
    </row>
    <row r="119" spans="2:8" ht="30.6" customHeight="1" thickBot="1" x14ac:dyDescent="0.3">
      <c r="B119" s="271" t="s">
        <v>60</v>
      </c>
      <c r="C119" s="272"/>
      <c r="D119" s="105" t="e">
        <f>D116+D117+D118</f>
        <v>#DIV/0!</v>
      </c>
    </row>
    <row r="120" spans="2:8" ht="15.75" thickTop="1" x14ac:dyDescent="0.25"/>
    <row r="121" spans="2:8" ht="41.25" customHeight="1" x14ac:dyDescent="0.25"/>
    <row r="122" spans="2:8" ht="36.6" customHeight="1" x14ac:dyDescent="0.3">
      <c r="B122" s="193" t="s">
        <v>88</v>
      </c>
      <c r="C122" s="193"/>
      <c r="D122" s="61" t="e">
        <f>(G101+G104)/G105</f>
        <v>#DIV/0!</v>
      </c>
    </row>
  </sheetData>
  <mergeCells count="41">
    <mergeCell ref="H100:H102"/>
    <mergeCell ref="B7:H7"/>
    <mergeCell ref="B35:H35"/>
    <mergeCell ref="B21:H21"/>
    <mergeCell ref="B89:H89"/>
    <mergeCell ref="B91:H91"/>
    <mergeCell ref="H95:H98"/>
    <mergeCell ref="B93:C93"/>
    <mergeCell ref="B99:C99"/>
    <mergeCell ref="B92:C92"/>
    <mergeCell ref="B119:C119"/>
    <mergeCell ref="B112:D112"/>
    <mergeCell ref="B109:C109"/>
    <mergeCell ref="B100:B102"/>
    <mergeCell ref="B108:D108"/>
    <mergeCell ref="B105:F105"/>
    <mergeCell ref="B122:C122"/>
    <mergeCell ref="B60:C60"/>
    <mergeCell ref="B2:H2"/>
    <mergeCell ref="B50:C50"/>
    <mergeCell ref="B54:C54"/>
    <mergeCell ref="B57:C57"/>
    <mergeCell ref="B49:C49"/>
    <mergeCell ref="B63:C63"/>
    <mergeCell ref="B67:C67"/>
    <mergeCell ref="B79:C79"/>
    <mergeCell ref="B73:C73"/>
    <mergeCell ref="D98:F98"/>
    <mergeCell ref="D102:F102"/>
    <mergeCell ref="B106:H106"/>
    <mergeCell ref="B95:B98"/>
    <mergeCell ref="B115:D115"/>
    <mergeCell ref="D3:H3"/>
    <mergeCell ref="B83:H83"/>
    <mergeCell ref="B84:H84"/>
    <mergeCell ref="B87:H87"/>
    <mergeCell ref="B86:H86"/>
    <mergeCell ref="B85:H85"/>
    <mergeCell ref="B80:F80"/>
    <mergeCell ref="B81:F81"/>
    <mergeCell ref="B5:H5"/>
  </mergeCells>
  <conditionalFormatting sqref="D119">
    <cfRule type="cellIs" dxfId="7" priority="7" operator="greaterThan">
      <formula>1500000</formula>
    </cfRule>
  </conditionalFormatting>
  <conditionalFormatting sqref="D122">
    <cfRule type="cellIs" dxfId="6" priority="4" operator="greaterThan">
      <formula>50%</formula>
    </cfRule>
  </conditionalFormatting>
  <conditionalFormatting sqref="G81">
    <cfRule type="cellIs" dxfId="5" priority="3" operator="notEqual">
      <formula>$G$105</formula>
    </cfRule>
  </conditionalFormatting>
  <conditionalFormatting sqref="G105">
    <cfRule type="cellIs" dxfId="4" priority="1" operator="notEqual">
      <formula>$G$81</formula>
    </cfRule>
  </conditionalFormatting>
  <conditionalFormatting sqref="H60">
    <cfRule type="cellIs" dxfId="3" priority="11" operator="greaterThan">
      <formula>0.25</formula>
    </cfRule>
  </conditionalFormatting>
  <conditionalFormatting sqref="H95:H98">
    <cfRule type="cellIs" dxfId="2" priority="2" operator="lessThan">
      <formula>0.4</formula>
    </cfRule>
  </conditionalFormatting>
  <conditionalFormatting sqref="H99">
    <cfRule type="cellIs" dxfId="1" priority="9" operator="greaterThan">
      <formula>0.6</formula>
    </cfRule>
  </conditionalFormatting>
  <conditionalFormatting sqref="H100">
    <cfRule type="cellIs" dxfId="0" priority="8" operator="greaterThan">
      <formula>0.2</formula>
    </cfRule>
  </conditionalFormatting>
  <dataValidations count="1">
    <dataValidation type="list" allowBlank="1" showInputMessage="1" showErrorMessage="1" sqref="G110" xr:uid="{2F0DDCAE-9E8D-4627-B3CB-74DBA5775912}">
      <formula1>#REF!</formula1>
    </dataValidation>
  </dataValidations>
  <pageMargins left="0.70866141732283472" right="0.70866141732283472" top="0.55118110236220474" bottom="0.55118110236220474" header="0.31496062992125984" footer="0.31496062992125984"/>
  <pageSetup scale="58" fitToHeight="0" orientation="portrait" r:id="rId1"/>
  <headerFooter>
    <oddHeader>&amp;LPRIMA Québec&amp;CAppel R29 - Budget Volet GE</oddHeader>
    <oddFooter>Page &amp;P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Feuil1!$A$3:$A$4</xm:f>
          </x14:formula1>
          <xm:sqref>G113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46EDC-D04B-4B88-9BD2-C834B54FE29D}">
  <dimension ref="A1:A4"/>
  <sheetViews>
    <sheetView workbookViewId="0">
      <selection activeCell="A3" sqref="A3:A4"/>
    </sheetView>
  </sheetViews>
  <sheetFormatPr baseColWidth="10" defaultRowHeight="15" x14ac:dyDescent="0.25"/>
  <sheetData>
    <row r="1" spans="1:1" x14ac:dyDescent="0.25">
      <c r="A1" t="s">
        <v>118</v>
      </c>
    </row>
    <row r="3" spans="1:1" x14ac:dyDescent="0.25">
      <c r="A3" t="s">
        <v>48</v>
      </c>
    </row>
    <row r="4" spans="1:1" x14ac:dyDescent="0.25">
      <c r="A4" s="9" t="s">
        <v>50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243A0127F8FD428F9F7DE4DBF04769" ma:contentTypeVersion="17" ma:contentTypeDescription="Crée un document." ma:contentTypeScope="" ma:versionID="395f91d063a1759a1958d45a989a6411">
  <xsd:schema xmlns:xsd="http://www.w3.org/2001/XMLSchema" xmlns:xs="http://www.w3.org/2001/XMLSchema" xmlns:p="http://schemas.microsoft.com/office/2006/metadata/properties" xmlns:ns2="07e98211-53b5-461f-ab6c-98d042c4e05d" xmlns:ns3="a58e6a6e-7ab1-459d-88e7-25002fbad15f" targetNamespace="http://schemas.microsoft.com/office/2006/metadata/properties" ma:root="true" ma:fieldsID="ce0da134cdffe37076f6e4aef251c5b0" ns2:_="" ns3:_="">
    <xsd:import namespace="07e98211-53b5-461f-ab6c-98d042c4e05d"/>
    <xsd:import namespace="a58e6a6e-7ab1-459d-88e7-25002fbad15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98211-53b5-461f-ab6c-98d042c4e0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478ea4ff-f9c7-4308-980b-2ff056d2a07f"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8e6a6e-7ab1-459d-88e7-25002fbad15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2b38553b-0d3f-47ec-a671-f640167fdb6a}" ma:internalName="TaxCatchAll" ma:showField="CatchAllData" ma:web="a58e6a6e-7ab1-459d-88e7-25002fbad15f">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e98211-53b5-461f-ab6c-98d042c4e05d">
      <Terms xmlns="http://schemas.microsoft.com/office/infopath/2007/PartnerControls"/>
    </lcf76f155ced4ddcb4097134ff3c332f>
    <TaxCatchAll xmlns="a58e6a6e-7ab1-459d-88e7-25002fbad15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0AE5BC-9758-4424-89ED-E8642C5EEF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98211-53b5-461f-ab6c-98d042c4e05d"/>
    <ds:schemaRef ds:uri="a58e6a6e-7ab1-459d-88e7-25002fbad1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974CF6-4ACA-4252-A051-6367416AE1E0}">
  <ds:schemaRefs>
    <ds:schemaRef ds:uri="http://schemas.microsoft.com/office/2006/documentManagement/types"/>
    <ds:schemaRef ds:uri="http://purl.org/dc/elements/1.1/"/>
    <ds:schemaRef ds:uri="a58e6a6e-7ab1-459d-88e7-25002fbad15f"/>
    <ds:schemaRef ds:uri="http://purl.org/dc/dcmitype/"/>
    <ds:schemaRef ds:uri="http://schemas.microsoft.com/office/infopath/2007/PartnerControls"/>
    <ds:schemaRef ds:uri="http://purl.org/dc/terms/"/>
    <ds:schemaRef ds:uri="http://schemas.microsoft.com/office/2006/metadata/properties"/>
    <ds:schemaRef ds:uri="07e98211-53b5-461f-ab6c-98d042c4e05d"/>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73E88EC3-510B-44D4-A1AB-1B793CE7EE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8</vt:i4>
      </vt:variant>
    </vt:vector>
  </HeadingPairs>
  <TitlesOfParts>
    <vt:vector size="11" baseType="lpstr">
      <vt:lpstr>Volet PME</vt:lpstr>
      <vt:lpstr>Volet GE</vt:lpstr>
      <vt:lpstr>Feuil1</vt:lpstr>
      <vt:lpstr>'Volet GE'!_ftnref1</vt:lpstr>
      <vt:lpstr>'Volet PME'!_ftnref1</vt:lpstr>
      <vt:lpstr>'Volet GE'!_ftnref2</vt:lpstr>
      <vt:lpstr>'Volet PME'!_ftnref2</vt:lpstr>
      <vt:lpstr>'Volet GE'!_ftnref3</vt:lpstr>
      <vt:lpstr>'Volet PME'!_ftnref3</vt:lpstr>
      <vt:lpstr>'Volet GE'!_ftnref4</vt:lpstr>
      <vt:lpstr>'Volet PME'!_ftnref4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 lefèvre</dc:creator>
  <cp:keywords/>
  <dc:description/>
  <cp:lastModifiedBy>Michel Lefevre</cp:lastModifiedBy>
  <cp:revision/>
  <cp:lastPrinted>2024-09-06T18:25:34Z</cp:lastPrinted>
  <dcterms:created xsi:type="dcterms:W3CDTF">2020-09-03T17:39:39Z</dcterms:created>
  <dcterms:modified xsi:type="dcterms:W3CDTF">2024-09-06T18:28:13Z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0x0101005E243A0127F8FD428F9F7DE4DBF04769</vt:lpwstr>
  </property>
  <property fmtid="{D5CDD505-2E9C-101B-9397-08002B2CF9AE}" pid="3" name="Order">
    <vt:r8>3643600</vt:r8>
  </property>
  <property fmtid="{D5CDD505-2E9C-101B-9397-08002B2CF9AE}" pid="4" name="MediaServiceImageTags">
    <vt:lpwstr/>
  </property>
</Properties>
</file>